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0_Globály\p2071 a p2072\soutěž\"/>
    </mc:Choice>
  </mc:AlternateContent>
  <bookViews>
    <workbookView xWindow="0" yWindow="0" windowWidth="0" windowHeight="0"/>
  </bookViews>
  <sheets>
    <sheet name="Rekapitulace" sheetId="7" r:id="rId1"/>
    <sheet name="D.1.1.1" sheetId="2" r:id="rId2"/>
    <sheet name="D.1.1.3" sheetId="3" r:id="rId3"/>
    <sheet name="SO 13-72-03" sheetId="4" r:id="rId4"/>
    <sheet name="D.2.3.6" sheetId="5" r:id="rId5"/>
    <sheet name="SO 98-98" sheetId="6" r:id="rId6"/>
  </sheets>
  <calcPr/>
</workbook>
</file>

<file path=xl/calcChain.xml><?xml version="1.0" encoding="utf-8"?>
<calcChain xmlns="http://schemas.openxmlformats.org/spreadsheetml/2006/main">
  <c i="6" l="1" r="M3"/>
  <c i="5" r="M3"/>
  <c i="4" r="M3"/>
  <c i="3" r="M3"/>
  <c i="2" r="M3"/>
  <c i="7" r="C7"/>
  <c r="C6"/>
  <c r="F17"/>
  <c r="D17"/>
  <c r="C17"/>
  <c r="E18"/>
  <c r="F18"/>
  <c r="D18"/>
  <c r="C18"/>
  <c r="E17"/>
  <c r="F15"/>
  <c r="D15"/>
  <c r="C15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6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9"/>
  <c r="L9"/>
  <c r="M40"/>
  <c r="L40"/>
  <c r="AA45"/>
  <c r="O45"/>
  <c r="M45"/>
  <c r="I45"/>
  <c r="AA41"/>
  <c r="O41"/>
  <c r="M41"/>
  <c r="I41"/>
  <c r="M19"/>
  <c r="L19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4" r="T7"/>
  <c r="M8"/>
  <c r="L8"/>
  <c r="M119"/>
  <c r="L119"/>
  <c r="AA120"/>
  <c r="O120"/>
  <c r="M120"/>
  <c r="I120"/>
  <c r="M102"/>
  <c r="L102"/>
  <c r="AA115"/>
  <c r="O115"/>
  <c r="M115"/>
  <c r="I115"/>
  <c r="AA111"/>
  <c r="O111"/>
  <c r="M111"/>
  <c r="I111"/>
  <c r="AA107"/>
  <c r="O107"/>
  <c r="M107"/>
  <c r="I107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80"/>
  <c r="L80"/>
  <c r="AA85"/>
  <c r="O85"/>
  <c r="M85"/>
  <c r="I85"/>
  <c r="AA81"/>
  <c r="O81"/>
  <c r="M81"/>
  <c r="I81"/>
  <c r="M75"/>
  <c r="L75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" r="T7"/>
  <c r="M8"/>
  <c r="L8"/>
  <c r="M9"/>
  <c r="L9"/>
  <c r="M454"/>
  <c r="L454"/>
  <c r="AA463"/>
  <c r="O463"/>
  <c r="M463"/>
  <c r="I463"/>
  <c r="AA459"/>
  <c r="O459"/>
  <c r="M459"/>
  <c r="I459"/>
  <c r="AA455"/>
  <c r="O455"/>
  <c r="M455"/>
  <c r="I455"/>
  <c r="M441"/>
  <c r="L441"/>
  <c r="AA450"/>
  <c r="O450"/>
  <c r="M450"/>
  <c r="I450"/>
  <c r="AA446"/>
  <c r="O446"/>
  <c r="M446"/>
  <c r="I446"/>
  <c r="AA442"/>
  <c r="O442"/>
  <c r="M442"/>
  <c r="I442"/>
  <c r="M408"/>
  <c r="L408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M403"/>
  <c r="L403"/>
  <c r="AA404"/>
  <c r="O404"/>
  <c r="M404"/>
  <c r="I404"/>
  <c r="M398"/>
  <c r="L398"/>
  <c r="AA399"/>
  <c r="O399"/>
  <c r="M399"/>
  <c r="I399"/>
  <c r="M329"/>
  <c r="L329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M100"/>
  <c r="L100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39"/>
  <c r="L3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10"/>
  <c r="L10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" r="T7"/>
  <c r="M8"/>
  <c r="L8"/>
  <c r="M9"/>
  <c r="L9"/>
  <c r="M51"/>
  <c r="L51"/>
  <c r="AA52"/>
  <c r="O52"/>
  <c r="M52"/>
  <c r="I52"/>
  <c r="M10"/>
  <c r="L10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</calcChain>
</file>

<file path=xl/sharedStrings.xml><?xml version="1.0" encoding="utf-8"?>
<sst xmlns="http://schemas.openxmlformats.org/spreadsheetml/2006/main">
  <si>
    <t>Rekapitulace ceny</t>
  </si>
  <si>
    <t>3273514800</t>
  </si>
  <si>
    <t>Výstavba PZS se závorami na přejezdu P2072 v km 34,168 trati Úpořiny-Lovosice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</si>
  <si>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</si>
  <si>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</si>
  <si>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</si>
  <si>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</si>
  <si>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</si>
  <si>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</si>
  <si>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</si>
  <si>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</si>
  <si>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</si>
  <si>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</si>
  <si>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</si>
  <si>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D.1.1.1</t>
  </si>
  <si>
    <t>Staniční zabezpečovací zařízení</t>
  </si>
  <si>
    <t xml:space="preserve">  D.1.1.3</t>
  </si>
  <si>
    <t>Přejezdové zabezpečovací zařízení</t>
  </si>
  <si>
    <t>D.2.2</t>
  </si>
  <si>
    <t>Pozemní stavby, objekty</t>
  </si>
  <si>
    <t xml:space="preserve">  SO 13-72-03</t>
  </si>
  <si>
    <t>Zřízení RD přejezdu P2072</t>
  </si>
  <si>
    <t>D.2.3</t>
  </si>
  <si>
    <t>Trakční energetická část</t>
  </si>
  <si>
    <t xml:space="preserve">  D.2.3.6</t>
  </si>
  <si>
    <t>Rozvody VN, NN, osvětlení a dálkové ovládání odpojovačů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</si>
  <si>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</si>
  <si>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</si>
  <si>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</si>
  <si>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</si>
  <si>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</si>
  <si>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</si>
  <si>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</si>
  <si>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</si>
  <si>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</si>
  <si>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</si>
  <si>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</si>
  <si>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</si>
  <si>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</si>
  <si>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</si>
  <si>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</si>
  <si>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</si>
  <si>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</si>
  <si>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</si>
  <si>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</si>
  <si>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</si>
  <si>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</si>
  <si>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</si>
  <si>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</si>
  <si>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</si>
  <si>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</si>
  <si>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D.1.1.1</t>
  </si>
  <si>
    <t>O2</t>
  </si>
  <si>
    <t>PS-13-01-11</t>
  </si>
  <si>
    <t>Úprava SZZ ŽST Lovosice</t>
  </si>
  <si>
    <t>SD</t>
  </si>
  <si>
    <t>742</t>
  </si>
  <si>
    <t>Elektroinstalace - slaboproud</t>
  </si>
  <si>
    <t>P</t>
  </si>
  <si>
    <t>75B111</t>
  </si>
  <si>
    <t/>
  </si>
  <si>
    <t>VNITŘNÍ KABELOVÉ ROZVODY DO 20 KABELŮ - DODÁVKA</t>
  </si>
  <si>
    <t>M</t>
  </si>
  <si>
    <t>2024_OTSKP</t>
  </si>
  <si>
    <t>PP</t>
  </si>
  <si>
    <t>VV</t>
  </si>
  <si>
    <t>10 = 10,000000 [A] _x000d_
Celkem 10 = 10,000 _x000d_
Celkem 10 = 10,000_x000d_</t>
  </si>
  <si>
    <t>TS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</si>
  <si>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</si>
  <si>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</si>
  <si>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</si>
  <si>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</si>
  <si>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75B229</t>
  </si>
  <si>
    <t>SERVISNÍ A DIAGNOSTICKÉ PRACOVIŠTĚ, TECHNOLOGIE - ÚPRAVA</t>
  </si>
  <si>
    <t>KUS</t>
  </si>
  <si>
    <t>0,150 = 0,150000 [A] _x000d_
Celkem 0,15 = 0,150 _x000d_
Celkem 0,15 = 0,150_x000d_</t>
  </si>
  <si>
    <t>1. Položka obsahuje:
 – demontáž a montáž výpočetní techniky, včetně propojovacích vedení a monitorů a dodávky potřebného materiálu
 – demontáž a montáž vybavení pro servisní pracoviště diagnostiky se všemi pomocnými a doplňujícími pracemi a součástmi, případné použití mechanizmů, včetně dopravy z místa demontáže do skladu
- úpravu programového vybavení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</si>
  <si>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75B569</t>
  </si>
  <si>
    <t>ÚPRAVA RELÉOVÝCH, NAPÁJECÍCH NEBO KABELOVÝCH STOJANŮ NEBO SKŘÍNÍ</t>
  </si>
  <si>
    <t>1 = 1,000000 [A] _x000d_
Celkem 1 = 1,000 _x000d_
Celkem 1 = 1,000_x000d_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</si>
  <si>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</si>
  <si>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75B949</t>
  </si>
  <si>
    <t>INDIVIDUÁLNÍ SW ELEKTRONICKÉHO STAVĚDLA S ELEKTRONICKÝM ROZHRANÍM - ÚPRAVA</t>
  </si>
  <si>
    <t>V. J.</t>
  </si>
  <si>
    <t>5 = 5,000000 [A] _x000d_
Celkem 5 = 5,000 _x000d_
Celkem 5 = 5,000_x000d_</t>
  </si>
  <si>
    <t>1. Položka obsahuje:
 – úprava a instalace individuálního SW elektronického stavědla podle specifikace místa použití
 – úprava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</si>
  <si>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75E127</t>
  </si>
  <si>
    <t>CELKOVÁ PROHLÍDKA ZAŘÍZENÍ A VYHOTOVENÍ REVIZNÍ ZPRÁVY</t>
  </si>
  <si>
    <t>HOD</t>
  </si>
  <si>
    <t>8 = 8,000000 [A] _x000d_
Celkem 8 = 8,000 _x000d_
Celkem 8 = 8,000_x000d_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</si>
  <si>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</si>
  <si>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</si>
  <si>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</si>
  <si>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80 = 80,000000 [A] _x000d_
Celkem 80 = 80,000 _x000d_
Celkem 80 = 80,000_x000d_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</si>
  <si>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</si>
  <si>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</si>
  <si>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</si>
  <si>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</si>
  <si>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R75B541</t>
  </si>
  <si>
    <t>SKŘÍŇ (STOJAN) VOLNÉ VAZBY - DODÁVKA ÚPRAVY / DOPLNĚNÍ</t>
  </si>
  <si>
    <t>OTSKP 2021</t>
  </si>
  <si>
    <t>0,5 = 0,500000 [A] _x000d_
Celkem 0,5 = 0,500 _x000d_
Celkem 0,5 = 0,500_x000d_</t>
  </si>
  <si>
    <t>1. Položka obsahuje:
 – dodávka skříně volné vazby, potřebného pomocného materiálu a dopravy do staveništního skladu
 – dodávku skříněvolné vazby včetně pomocného materiálu, dopravu do staveništního skladu
2. Položka neobsahuje:
 X
3. Způsob měření:
Udává se počet kusů kompletní konstrukce nebo práce.</t>
  </si>
  <si>
    <t>R75B979</t>
  </si>
  <si>
    <t>SW PRACOVIŠTĚ DISPEČERA- ÚPRAVA</t>
  </si>
  <si>
    <t xml:space="preserve">SW PRACOVIŠTĚ DISPEČERA  - ÚPRAVA</t>
  </si>
  <si>
    <t>Úprava stávajícího adresného SW pracoviště dispečera</t>
  </si>
  <si>
    <t>OST</t>
  </si>
  <si>
    <t>Ostatní</t>
  </si>
  <si>
    <t>02940</t>
  </si>
  <si>
    <t>OSTATNÍ POŽADAVKY - VYPRACOVÁNÍ DOKUMENTACE</t>
  </si>
  <si>
    <t>KPL</t>
  </si>
  <si>
    <t>Zahrnuje veškeré náklady spojené s objednatelem požadovanými pracemi
Dokumentace vypracovaná zhotovitelem dle standardů investora.</t>
  </si>
  <si>
    <t>D.1.1.3</t>
  </si>
  <si>
    <t>PS 11-01-33</t>
  </si>
  <si>
    <t>Zabezpečení přejezdu P2072</t>
  </si>
  <si>
    <t>1</t>
  </si>
  <si>
    <t>Zemní práce</t>
  </si>
  <si>
    <t>111208</t>
  </si>
  <si>
    <t>ODSTRANĚNÍ KŘOVIN S ODVOZEM DO 20KM</t>
  </si>
  <si>
    <t>M2</t>
  </si>
  <si>
    <t>50*1 = 50,000000 [A] _x000d_
Celkem 50 = 50,000 _x000d_
Celkem 50 = 50,000_x000d_</t>
  </si>
  <si>
    <t>odstranění křovin a stromů do průměru 100 mm
doprava dřevin na předepsanou vzdálenost
spálení na hromadách nebo štěpkování</t>
  </si>
  <si>
    <t>11130</t>
  </si>
  <si>
    <t>SEJMUTÍ DRNU</t>
  </si>
  <si>
    <t>1300m*0,4m = 520,000000 [A]_x000d_
 60m*0,4m = 24,000000 [B]_x000d_
 Celkem: A+B = 544,000000 [C] _x000d_
Celkem 544 = 544,000 _x000d_
Celkem 544 = 544,000_x000d_</t>
  </si>
  <si>
    <t xml:space="preserve">Položka zahrnuje:
- vodorovnou dopravu  a uložení na skládku
Položka nezahrnuje:
- x</t>
  </si>
  <si>
    <t>13173A</t>
  </si>
  <si>
    <t>HLOUBENÍ JAM ZAPAŽ I NEPAŽ TŘ. I - BEZ DOPRAVY</t>
  </si>
  <si>
    <t>M3</t>
  </si>
  <si>
    <t>4*1,5 = 6,000000 [A]_x000d_
 "Základ výstražníku"_x000d_
 1 = 1,000000 [B]_x000d_
 "Výkop pro plastové komory"_x000d_
 Celkem: A+B = 7,000000 [C] _x000d_
Celkem 7 = 7,000 _x000d_
Celkem 7 = 7,000_x000d_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</si>
  <si>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</si>
  <si>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</si>
  <si>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</si>
  <si>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1300m*0,8m*0,4m = 416,000000 [A]_x000d_
 60m*0,8m*0,4m = 19,200000 [B]_x000d_
 Celkem: A+B = 435,200000 [C] _x000d_
Celkem 435,2 = 435,200 _x000d_
Celkem 435,2 = 435,200_x000d_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</si>
  <si>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</si>
  <si>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</si>
  <si>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</si>
  <si>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5*4 = 20,000000 [A] _x000d_
Celkem 20 = 20,000 _x000d_
Celkem 20 = 20,000_x000d_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</si>
  <si>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</si>
  <si>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</si>
  <si>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</si>
  <si>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435,2+7 = 442,200000 [A] _x000d_
Celkem 442,2 = 442,200 _x000d_
Celkem 442,2 = 442,200_x000d_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</si>
  <si>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</si>
  <si>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</si>
  <si>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</si>
  <si>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</si>
  <si>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741</t>
  </si>
  <si>
    <t>Elektroinstalace - silnoproud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</si>
  <si>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</si>
  <si>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</si>
  <si>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</si>
  <si>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</si>
  <si>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</si>
  <si>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</si>
  <si>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</si>
  <si>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</si>
  <si>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50 = 50,000000 [A] _x000d_
Celkem 50 = 50,000 _x000d_
Celkem 50 = 50,000_x000d_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</si>
  <si>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</si>
  <si>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</si>
  <si>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</si>
  <si>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</si>
  <si>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</si>
  <si>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</si>
  <si>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</si>
  <si>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</si>
  <si>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</si>
  <si>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2 = 2,000000 [A] _x000d_
Celkem 2 = 2,000 _x000d_
Celkem 2 = 2,000_x000d_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</si>
  <si>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</si>
  <si>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741C05</t>
  </si>
  <si>
    <t>SPOJOVÁNÍ UZEMŇOVACÍCH VODIČŮ</t>
  </si>
  <si>
    <t>15 = 15,000000 [A] _x000d_
Celkem 15 = 15,000 _x000d_
Celkem 15 = 15,000_x000d_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</si>
  <si>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</si>
  <si>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</si>
  <si>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</si>
  <si>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</si>
  <si>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744C02</t>
  </si>
  <si>
    <t>NAPĚŤOVÁ SPOUŠŤ K MODULÁRNÍMU PŘÍSTROJI DO 125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</si>
  <si>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</si>
  <si>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744F21</t>
  </si>
  <si>
    <t>ODPÍNAČ ŘADOVÝ PRO NOŽOVÉ POJISTKY TŘÍPÓLOVÝ DO 160 A</t>
  </si>
  <si>
    <t>744I01</t>
  </si>
  <si>
    <t>POJISTKOVÁ VLOŽKA DO 160 A</t>
  </si>
  <si>
    <t>3 = 3,000000 [A] _x000d_
Celkem 3 = 3,000 _x000d_
Celkem 3 = 3,000_x000d_</t>
  </si>
  <si>
    <t>1. Položka obsahuje:
 – technický popis viz. projektová dokumentace
2. Položka neobsahuje:
 X
3. Způsob měření:
Udává se počet kusů kompletní konstrukce nebo práce.</t>
  </si>
  <si>
    <t>744M31</t>
  </si>
  <si>
    <t>OVLADAČ NOUZOVÉHO VYPNUTÍ KOMPLETNÍ (STOP TLAČÍTKO) DO 10 A</t>
  </si>
  <si>
    <t>744Q22</t>
  </si>
  <si>
    <t>SVODIČ PŘEPĚTÍ TYP 1+2 (TŘÍDA B+C) 3-4 PÓLOVÝ</t>
  </si>
  <si>
    <t>747413</t>
  </si>
  <si>
    <t>MĚŘENÍ ZEMNÍCH ODPORŮ - ZEMNICÍ SÍTĚ DÉLKY PÁSKU DO 100 M</t>
  </si>
  <si>
    <t>1. Položka obsahuje:
 – cenu za měření dle příslušných norem a předpisů, včetně vystavení protokolu
2. Položka neobsahuje:
 X
3. Způsob měření:
Udává se počet kusů kompletní konstrukce nebo práce.</t>
  </si>
  <si>
    <t>R75B717</t>
  </si>
  <si>
    <t>PŘEPĚŤOVÁ OCHRANA NN ROZVODU - MONTÁŽ</t>
  </si>
  <si>
    <t>742G11</t>
  </si>
  <si>
    <t>KABEL NN DVOU- A TŘÍŽÍLOVÝ CU S PLASTOVOU IZOLACÍ DO 2,5 MM2</t>
  </si>
  <si>
    <t xml:space="preserve">70m = 70,000000 [A]_x000d_
 "cyky 2x1,5"_x000d_
 35m = 35,000000 [B]_x000d_
 "cyky  3x1,5"_x000d_
 Celkem: A+B = 105,000000 [C] _x000d_
Celkem 105 = 105,000 _x000d_
Celkem 105 = 105,000_x000d_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</si>
  <si>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</si>
  <si>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</si>
  <si>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</si>
  <si>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 xml:space="preserve">90m = 90,000000 [A]_x000d_
 "cyky 4x10"_x000d_
 120m = 120,000000 [B]_x000d_
 "cyky  4x16"_x000d_
 35m = 35,000000 [D]_x000d_
 "cyky 5*4"_x000d_
 Celkem: A+B+D = 245,000000 [E] _x000d_
Celkem 245 = 245,000 _x000d_
Celkem 245 = 245,000_x000d_</t>
  </si>
  <si>
    <t>742J14</t>
  </si>
  <si>
    <t>KONEKTORY NA OPTICKÝ KABEL</t>
  </si>
  <si>
    <t>48 = 48,000000 [A] _x000d_
Celkem 48 = 48,000 _x000d_
Celkem 48 = 48,000_x000d_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</si>
  <si>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</si>
  <si>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742J15</t>
  </si>
  <si>
    <t>OCHRANNÁ TRUBKA OPTICKÉHO KABELU HDPE SVĚTLOST 10-40MM</t>
  </si>
  <si>
    <t>30 = 30,000000 [A] _x000d_
Celkem 30 = 30,000 _x000d_
Celkem 30 = 30,000_x000d_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</si>
  <si>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</si>
  <si>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742L11</t>
  </si>
  <si>
    <t>UKONČENÍ DVOU AŽ PĚTIŽÍLOVÉHO KABELU V ROZVADĚČI NEBO NA PŘÍSTROJI DO 2,5 MM2</t>
  </si>
  <si>
    <t>3*2 = 6,000000 [A] _x000d_
Celkem 6 = 6,000 _x000d_
Celkem 6 = 6,000_x000d_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</si>
  <si>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</si>
  <si>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</si>
  <si>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</si>
  <si>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5*2 = 10,000000 [A] _x000d_
Celkem 10 = 10,000 _x000d_
Celkem 10 = 10,000_x000d_</t>
  </si>
  <si>
    <t>744211</t>
  </si>
  <si>
    <t>KABELOVÁ SKŘÍŇ VENKOVNÍ PRÁZDNÁ PLASTOVÁ V KOMPAKTNÍM PILÍŘI, MIN. IP 44, DO 530 X 800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</si>
  <si>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</si>
  <si>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75A131</t>
  </si>
  <si>
    <t>KABEL METALICKÝ DVOUPLÁŠŤOVÝ DO 12 PÁRŮ - DODÁVKA</t>
  </si>
  <si>
    <t>KMPÁR</t>
  </si>
  <si>
    <t>1,4*3 = 4,200000 [A]_x000d_
 0,035*7 = 0,245000 [B]_x000d_
 Celkem: A+B = 4,445000 [C] _x000d_
Celkem 4,445 = 4,445 _x000d_
Celkem 4,445 = 4,445_x000d_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</si>
  <si>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</si>
  <si>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</si>
  <si>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</si>
  <si>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0,120*24 = 2,880000 [A]_x000d_
 0,09*30 = 2,700000 [B]_x000d_
 0,04*48 = 1,920000 [D]_x000d_
 Celkem: A+B+D = 7,500000 [E] _x000d_
Celkem 7,5 = 7,500 _x000d_
Celkem 7,5 = 7,500_x000d_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</si>
  <si>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</si>
  <si>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</si>
  <si>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</si>
  <si>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</si>
  <si>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</si>
  <si>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</si>
  <si>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</si>
  <si>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</si>
  <si>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4*2 = 8,000000 [A] _x000d_
Celkem 8 = 8,000 _x000d_
Celkem 8 = 8,000_x000d_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</si>
  <si>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</si>
  <si>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</si>
  <si>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</si>
  <si>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6*2 = 12,000000 [A] _x000d_
Celkem 12 = 12,000 _x000d_
Celkem 12 = 12,000_x000d_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</si>
  <si>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</si>
  <si>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</si>
  <si>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</si>
  <si>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20 = 20,000000 [A] _x000d_
Celkem 20 = 20,000 _x000d_
Celkem 20 = 20,000_x000d_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</si>
  <si>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</si>
  <si>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</si>
  <si>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</si>
  <si>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</si>
  <si>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</si>
  <si>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</si>
  <si>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</si>
  <si>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</si>
  <si>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</si>
  <si>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75B6M1</t>
  </si>
  <si>
    <t>BEZÚDRŽBOVÁ BATERIE 24 V/250 AH - DODÁVKA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</si>
  <si>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</si>
  <si>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</si>
  <si>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</si>
  <si>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</si>
  <si>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75B742</t>
  </si>
  <si>
    <t>OCHRANNÁ OPATŘENÍ PROTI ATMOSFÉRICKÝM VLIVŮM - JEDNOKOLEJNÁ TRAŤ BEZ TRAKCÍ</t>
  </si>
  <si>
    <t>KM</t>
  </si>
  <si>
    <t>1,3 = 1,300000 [A] _x000d_
Celkem 1,3 = 1,300 _x000d_
Celkem 1,3 = 1,300_x000d_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</si>
  <si>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</si>
  <si>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</si>
  <si>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</si>
  <si>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</si>
  <si>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</si>
  <si>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</si>
  <si>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</si>
  <si>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</si>
  <si>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</si>
  <si>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</si>
  <si>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</si>
  <si>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</si>
  <si>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</si>
  <si>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75D161</t>
  </si>
  <si>
    <t>RELÉOVÝ DOMEK (DO 9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</si>
  <si>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</si>
  <si>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</si>
  <si>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</si>
  <si>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</si>
  <si>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</si>
  <si>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</si>
  <si>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2 = 2,000000 [A]_x000d_
 "Výstražník A, D" _x000d_
Celkem 2 = 2,000 _x000d_
Celkem 2 = 2,000_x000d_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</si>
  <si>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</si>
  <si>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</si>
  <si>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</si>
  <si>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</si>
  <si>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75D231</t>
  </si>
  <si>
    <t>VÝSTRAŽNÍK SE ZÁVOROU, 2 SKŘÍNĚ - DODÁVKA</t>
  </si>
  <si>
    <t>2 = 2,000000 [A]_x000d_
 "Výstražník B, C" _x000d_
Celkem 2 = 2,000 _x000d_
Celkem 2 = 2,000_x000d_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</si>
  <si>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</si>
  <si>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</si>
  <si>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</si>
  <si>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</si>
  <si>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</si>
  <si>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</si>
  <si>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</si>
  <si>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</si>
  <si>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</si>
  <si>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</si>
  <si>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75I221</t>
  </si>
  <si>
    <t>KABEL ZEMNÍ DVOUPLÁŠŤOVÝ BEZ PANCÍŘE PRŮMĚRU ŽÍLY 0,8 MM DO 5XN</t>
  </si>
  <si>
    <t>KMČTYŘKA</t>
  </si>
  <si>
    <t>5*0,03 = 0,150000 [A]_x000d_
 "5XN"_x000d_
 3*0,035 = 0,105000 [B]_x000d_
 "3XN"_x000d_
 Celkem: A+B = 0,255000 [C] _x000d_
Celkem 0,255 = 0,255 _x000d_
Celkem 0,255 = 0,255_x000d_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</si>
  <si>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</si>
  <si>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</si>
  <si>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</si>
  <si>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>30 = 30,000000 [A]_x000d_
 "5XN"_x000d_
 35 = 35,000000 [B]_x000d_
 "3XN"_x000d_
 Celkem: A+B = 65,000000 [C] _x000d_
Celkem 65 = 65,000 _x000d_
Celkem 65 = 65,000_x000d_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</si>
  <si>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</si>
  <si>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75I813</t>
  </si>
  <si>
    <t>KABEL OPTICKÝ SINGLEMODE DO 72 VLÁKEN</t>
  </si>
  <si>
    <t>KMVLÁKNO</t>
  </si>
  <si>
    <t>48vl*0,280m = 13,440000 [A]_x000d_
 "trasa"_x000d_
 48vl*0,15 = 7,200000 [B]_x000d_
 "rezerva"_x000d_
 Celkem: A+B = 20,640000 [C] _x000d_
Celkem 20,64 = 20,640 _x000d_
Celkem 20,64 = 20,640_x000d_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</si>
  <si>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zafouknutí, zafouknutí do obsazené trubky,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kmvláknech.</t>
  </si>
  <si>
    <t>75I81X</t>
  </si>
  <si>
    <t>KABEL OPTICKÝ SINGLEMODE - MONTÁŽ</t>
  </si>
  <si>
    <t>280+150 = 430,000000 [A] _x000d_
Celkem 430 = 430,000 _x000d_
Celkem 430 = 430,000_x000d_</t>
  </si>
  <si>
    <t>1. Položka obsahuje:
 – práce spojené s montáží specifikované kabelizace specifikovaným způsobem (uložení na konstrukci, zafouknutí,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</si>
  <si>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75IEC1</t>
  </si>
  <si>
    <t>VENKOVNÍ TELEFONNÍ OBJEKT NA SLOUPKU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</si>
  <si>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</si>
  <si>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75IEC1R</t>
  </si>
  <si>
    <t>DESKA MÍSTNÍHO OVLÁDÁNÍ PRO PŘEJEZD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</si>
  <si>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</si>
  <si>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75IECX</t>
  </si>
  <si>
    <t>VENKOVNÍ TELEFONNÍ OBJEKT - MONTÁŽ</t>
  </si>
  <si>
    <t>75IECXR</t>
  </si>
  <si>
    <t>DESKA MÍSTNÍHO OVLÁDÁNÍ PRO PŘEJEZD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</si>
  <si>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</t>
  </si>
  <si>
    <t>75IEF4</t>
  </si>
  <si>
    <t>OPTICKÝ ROZVADĚČ NA ZEĎ 48 VLÁKEN</t>
  </si>
  <si>
    <t>75IEFX</t>
  </si>
  <si>
    <t>OPTICKÝ ROZVADĚČ NA ZEĎ - MONTÁŽ</t>
  </si>
  <si>
    <t>75IH63</t>
  </si>
  <si>
    <t>UKONČENÍ KABELU OPTICKÉHO DO 72 VLÁKEN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</si>
  <si>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</si>
  <si>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</si>
  <si>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</si>
  <si>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3 = 3,000000 [A]_x000d_
 "viz. kabelové schéma" _x000d_
Celkem 3 = 3,000 _x000d_
Celkem 3 = 3,000_x000d_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</si>
  <si>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</si>
  <si>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</si>
  <si>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</si>
  <si>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75II3Y</t>
  </si>
  <si>
    <t>SPOJKA DÁLKOVÉHO KABELU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</si>
  <si>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</si>
  <si>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75J921</t>
  </si>
  <si>
    <t>OPTICKÝ PATCHCORD SINGLEMODE DO 5 M</t>
  </si>
  <si>
    <t>1. Položka obsahuje:
 – dodávku specifikované kabelizace včetně potřebného drobného montážního materiálu
 – dopravu a skladování
2. Položka neobsahuje:
 X
3. Způsob měření:
Dodávka specifikované kabelizace se měří v délce udané v kusech.</t>
  </si>
  <si>
    <t>75J92X</t>
  </si>
  <si>
    <t>OPTICKÝ PATCHCORD SINGLEMODE - MONTÁŽ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</si>
  <si>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kusech.</t>
  </si>
  <si>
    <t>75K671</t>
  </si>
  <si>
    <t>AKUMULÁTOROVÁ BATERIE - STOJAN/NOSIČ AKUMULÁTORŮ - DODÁVKA</t>
  </si>
  <si>
    <t>75K67X</t>
  </si>
  <si>
    <t>AKUMULÁTOROVÁ BATERIE - STOJAN/NOSIČ AKUMULÁTORŮ - MONTÁŽ</t>
  </si>
  <si>
    <t>R75B221</t>
  </si>
  <si>
    <t>DIAGNOSTIKA PZS S MÍSTNÍM VYČÍTÁNÍM DAT S GSM MODULEM</t>
  </si>
  <si>
    <t xml:space="preserve">Dodávka diagnostického (přenosového) zařízení včetně pomocného materiálu, doprava do staveništního skladu.   Diagnostické zařízení se měří v kusech (ks).  Položka obsahuje všechny náklady na dodání zařízení a veškerého pomocného materiálu a jeho dopravy.</t>
  </si>
  <si>
    <t>Položka obsahuje: Dodávku, montáž a SW nastavení (oživení) včetně podružného montážního materiálu, dopravu na staveniště, připojení na kabel a zapojení na zařízení. Dále obsahuje cenu za pom. mechanismy včetně všech ostatních vedlejších nákladů</t>
  </si>
  <si>
    <t>R75B6A1</t>
  </si>
  <si>
    <t>USMĚRŇOVAČ 24 V/60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</si>
  <si>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</si>
  <si>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R75C931</t>
  </si>
  <si>
    <t>VNITŘNÍ VÝSTROJ POČÍTAČE NÁPRAV (KAZETA, KARTY, MODEM) - DODÁVKA</t>
  </si>
  <si>
    <t>VNITŘNÍ VÝSTROJ POČÍTAČE NÁPRAV (KAZETA, KARTY, SW, MODEM) - DODÁVKA</t>
  </si>
  <si>
    <t>1. Položka obsahuje:
 – kompletní dodávka vnitřní výstroje počítače náprav, potřebného pomocného materiálu a dopravy do staveništního skladu
 – dodávku vnítřní části a pomocného materiálu, dopravu do staveništního skladu
2. Položka neobsahuje:
 X
3. Způsob měření:
Udává se počet kusů kompletní konstrukce nebo práce.</t>
  </si>
  <si>
    <t>R75C937</t>
  </si>
  <si>
    <t>VNITŘNÍ VÝSTROJ POČÍTAČE NÁPRAV (KAZETA, KARTY, MODEM) - MONTÁŽ</t>
  </si>
  <si>
    <t>VNITŘNÍ VÝSTROJ POČÍTAČE NÁPRAV (KAZETA, KARTY, SW, MODEM) - MONTÁŽ</t>
  </si>
  <si>
    <t>1. Položka obsahuje:
 – kompletní montáž vnitřní výstroje počítače náprav, potřebného pomocného materiálu a dopravy do staveništního skladu
2. Položka neobsahuje:
 X
3. Způsob měření:
Udává se počet kusů kompletní konstrukce nebo práce.</t>
  </si>
  <si>
    <t>R75IH62</t>
  </si>
  <si>
    <t>Spojování a ukončení kabelů optických svár optického vlákna ve spojce (rozvaděči)</t>
  </si>
  <si>
    <t>Spojování a ukončení kabelů optických, svár optického vlákna ve spojce (rozvaděči)</t>
  </si>
  <si>
    <t>749</t>
  </si>
  <si>
    <t>Kabelová trasa</t>
  </si>
  <si>
    <t>701004</t>
  </si>
  <si>
    <t>VYHLEDÁVACÍ MARKER ZEMNÍ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</si>
  <si>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</si>
  <si>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702111</t>
  </si>
  <si>
    <t>KABELOVÝ ŽLAB ZEMNÍ VČETNĚ KRYTU SVĚTLÉ ŠÍŘKY DO 120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</si>
  <si>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</si>
  <si>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</si>
  <si>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</si>
  <si>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>150 = 150,000000 [A] _x000d_
Celkem 150 = 150,000 _x000d_
Celkem 150 = 150,000_x000d_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</si>
  <si>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</si>
  <si>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</si>
  <si>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</si>
  <si>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1300m = 1300,000000 [A]_x000d_
 60m = 60,000000 [B]_x000d_
 Celkem: A+B = 1360,000000 [C] _x000d_
Celkem 1360 = 1360,000 _x000d_
Celkem 1360 = 1360,000_x000d_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</si>
  <si>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</si>
  <si>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</si>
  <si>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</si>
  <si>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</si>
  <si>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</si>
  <si>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</si>
  <si>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75I911</t>
  </si>
  <si>
    <t>OPTOTRUBKA HDPE PRŮMĚRU DO 40 MM</t>
  </si>
  <si>
    <t>1300 = 1300,000000 [A] _x000d_
Celkem 1300 = 1300,000 _x000d_
Celkem 1300 = 1300,000_x000d_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</si>
  <si>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</si>
  <si>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</si>
  <si>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</si>
  <si>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</si>
  <si>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</si>
  <si>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</si>
  <si>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</si>
  <si>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</si>
  <si>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</si>
  <si>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</si>
  <si>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75IA11</t>
  </si>
  <si>
    <t>OPTOTRUBKOVÁ SPOJKA PRŮMĚRU DO 40 MM</t>
  </si>
  <si>
    <t>12 = 12,000000 [A] _x000d_
Celkem 12 = 12,000 _x000d_
Celkem 12 = 12,000_x000d_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</si>
  <si>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</si>
  <si>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</si>
  <si>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</si>
  <si>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</si>
  <si>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</si>
  <si>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</si>
  <si>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</si>
  <si>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75IA61</t>
  </si>
  <si>
    <t>OPTOTRUBKOVÁ KONCOKA S VENTILKEM PRŮMĚRU DO 40 MM</t>
  </si>
  <si>
    <t>75IA6X</t>
  </si>
  <si>
    <t>OPTOTRUBKOVÁ KONCOKA S VENTILKEM - MONTÁŽ</t>
  </si>
  <si>
    <t>R702901</t>
  </si>
  <si>
    <t>ZŘÍZENÍ KABELOVÉHO LOŽE Z PŘESÁTÉHO PÍSKU SVĚTLÉ ŠÍŘKY DO 120 MM</t>
  </si>
  <si>
    <t>ZASYPÁNÍ KABELOVÉHO ŽLABU VRSTVOU Z PŘESÁTÉHO PÍSKU SVĚTLÉ ŠÍŘKY DO 120 MM</t>
  </si>
  <si>
    <t>1. Položka obsahuje:
 – zřízení lože, včetně zasypání kab. žlabu
 – pomocné mechanismy
2. Položka neobsahuje:
 X
3. Způsob měření:
Měří se metr délkový.</t>
  </si>
  <si>
    <t>803</t>
  </si>
  <si>
    <t>Demontáže</t>
  </si>
  <si>
    <t>R75H13Y</t>
  </si>
  <si>
    <t>STÁVAJÍCÍ ZÁKLADY DOPRAVNÍHO ZNAČENÍ - DEMONTÁŽ</t>
  </si>
  <si>
    <t>4 = 4,000000 [A]_x000d_
 "Stávající základy výstražníkových skříní" _x000d_
Celkem 4 = 4,000 _x000d_
Celkem 4 = 4,000_x000d_</t>
  </si>
  <si>
    <t>9</t>
  </si>
  <si>
    <t>Ostatní konstrukce a práce, bourání</t>
  </si>
  <si>
    <t>965841</t>
  </si>
  <si>
    <t>DEMONTÁŽ JAKÉKOLIV NÁVĚSTI</t>
  </si>
  <si>
    <t>7 = 7,000000 [A] _x000d_
Celkem 7 = 7,000 _x000d_
Celkem 7 = 7,000_x000d_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</si>
  <si>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</si>
  <si>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N00</t>
  </si>
  <si>
    <t>Zkoušky, regulace dokumentace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</si>
  <si>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</si>
  <si>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</si>
  <si>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</si>
  <si>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16 = 16,000000 [A] _x000d_
Celkem 16 = 16,000 _x000d_
Celkem 16 = 16,000_x000d_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</si>
  <si>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</si>
  <si>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</si>
  <si>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</si>
  <si>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75IJ21</t>
  </si>
  <si>
    <t>MĚŘENÍ ZKRÁCENÉ ZÁVĚREČNÉ DÁLKOVÉHO KABELU V OBOU SMĚRECH ZA PROVOZU</t>
  </si>
  <si>
    <t>ČTYŘKA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</si>
  <si>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čtyřek.</t>
  </si>
  <si>
    <t>75IK21</t>
  </si>
  <si>
    <t>MĚŘENÍ KOMPLEXNÍ OPTICKÉHO KABELU</t>
  </si>
  <si>
    <t>VLÁKNO</t>
  </si>
  <si>
    <t xml:space="preserve">1. Položka obsahuje: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optických vláken.</t>
  </si>
  <si>
    <t>R02940</t>
  </si>
  <si>
    <t>Vypracování RDS</t>
  </si>
  <si>
    <t>RDS bude vypracována dle standardů požadovaných investorem.</t>
  </si>
  <si>
    <t>Odpady</t>
  </si>
  <si>
    <t>015112</t>
  </si>
  <si>
    <t>POPLATKY ZA LIKVIDACŮ ODPADŮ NEKONTAMINOVANÝCH - 17 05 04 VYTĚŽENÉ ZEMINY A HORNINY - II. TŘÍDA TĚŽITELNOSTI</t>
  </si>
  <si>
    <t>T</t>
  </si>
  <si>
    <t>EVIDENČNÍ POLOŽKA. Neoceňovat v objektu SO/PS, položka se oceňuje pouze v objektu SO 90-90</t>
  </si>
  <si>
    <t>10 = 10,000000 [A]_x000d_
 "Odhad při výkopech jam pro základy výstržníků" _x000d_
Celkem 10 = 10,000 _x000d_
Celkem 10 = 10,000_x000d_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</si>
  <si>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</si>
  <si>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</si>
  <si>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</si>
  <si>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015160</t>
  </si>
  <si>
    <t>POPLATKY ZA LIKVIDACŮ ODPADŮ NEKONTAMINOVANÝCH - 02 01 03 SMÝCENÉ STROMY A KEŘE</t>
  </si>
  <si>
    <t>0,05 = 0,050000 [A] _x000d_
Celkem 0,05 = 0,050 _x000d_
Celkem 0,05 = 0,050_x000d_</t>
  </si>
  <si>
    <t>914111</t>
  </si>
  <si>
    <t>DOPRAVNÍ ZNAČKY ZÁKLADNÍ VELIKOSTI OCELOVÉ NEREFLEXNÍ - DOD A MONTÁŽ</t>
  </si>
  <si>
    <t>Položka zahrnuje:
- dodávku a montáž značek v požadovaném provedení
Položka nezahrnuje:
- x</t>
  </si>
  <si>
    <t>R9902900200</t>
  </si>
  <si>
    <t>Práce kolejového jeřábu (uzsazení RD)</t>
  </si>
  <si>
    <t>H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</si>
  <si>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</si>
  <si>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 = 4,000000 [A] _x000d_
Celkem 4 = 4,000 _x000d_
Celkem 4 = 4,000_x000d_</t>
  </si>
  <si>
    <t>Usazení reléového domku z koleje pomocí kolejového jeřábu. Hmotnost RD cca 10t.</t>
  </si>
  <si>
    <t>R9903200200</t>
  </si>
  <si>
    <t>Přeprava mechanizace na místo prováděných prací o hmotnosti přes 12 t do 200 km (kolejový jeřáb)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</si>
  <si>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</si>
  <si>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SO 13-72-03</t>
  </si>
  <si>
    <t>131251100</t>
  </si>
  <si>
    <t>Hloubení jam nezapažených v hornině třídy těžitelnosti I skupiny 3 objem do 20 m3 strojně</t>
  </si>
  <si>
    <t xml:space="preserve">27.43                       RD = 27,430000 [A]_x000d_
 Mezisoučet: A = 27,430000 [B]_x000d_
 Celkem: A = 27,430000 [C] _x000d_
Celkem 27,43 = 27,430 _x000d_
Celkem 27,43 = 27,430_x000d_</t>
  </si>
  <si>
    <t>174151102</t>
  </si>
  <si>
    <t>Zásyp v uzavřených prostorech sypaninou se zhutněním</t>
  </si>
  <si>
    <t xml:space="preserve">9.31                                   RD = 9,310000 [A]_x000d_
 Mezisoučet: A = 9,310000 [B]_x000d_
 Celkem: A = 9,310000 [C] _x000d_
Celkem 9,31 = 9,310 _x000d_
Celkem 9,31 = 9,310_x000d_</t>
  </si>
  <si>
    <t>182351023</t>
  </si>
  <si>
    <t>Rozprostření ornice pl do 100 m2 ve svahu přes 1:5 tl vrstvy do 200 mm strojně</t>
  </si>
  <si>
    <t>2</t>
  </si>
  <si>
    <t>Zakládání</t>
  </si>
  <si>
    <t>212750101</t>
  </si>
  <si>
    <t>Trativod z drenážních trubek PVC-U SN 4 perforace 360° včetně lože otevřený výkop DN 100 pro budovy plocha pro vtékání vody min. 80 cm2/m</t>
  </si>
  <si>
    <t xml:space="preserve">3.16+3.62+0.22                                                    RD = 7,000000 [A]_x000d_
 0.5*2                                                                        RD = 1,000000 [B]_x000d_
 Mezisoučet: A+B = 8,000000 [C]_x000d_
 Celkem: A+B = 8,000000 [D] _x000d_
Celkem 8 = 8,000 _x000d_
Celkem 8 = 8,000_x000d_</t>
  </si>
  <si>
    <t>271532212</t>
  </si>
  <si>
    <t>Podsyp pod základové konstrukce se zhutněním z hrubého kameniva frakce 16 až 32 mm</t>
  </si>
  <si>
    <t xml:space="preserve">3.6*2.0*0.20                                                  RD = 1,440000 [A]_x000d_
 0.6*(0.7+1.8)*0.20                                    RD - schody = 0,300000 [B]_x000d_
 Mezisoučet: A+B = 1,740000 [C]_x000d_
 Celkem: A+B = 1,740000 [D] _x000d_
Celkem 1,74 = 1,740 _x000d_
Celkem 1,74 = 1,740_x000d_</t>
  </si>
  <si>
    <t>271532213</t>
  </si>
  <si>
    <t>Podsyp pod základové konstrukce se zhutněním z hrubého kameniva frakce 8 až 16 mm</t>
  </si>
  <si>
    <t>273313511</t>
  </si>
  <si>
    <t>Základové desky z betonu tř. C 12/15</t>
  </si>
  <si>
    <t xml:space="preserve">1.96*0.6*0.05*3                                       RD - základové pasy = 0,176400 [A]_x000d_
 0.6*(0.7+1.8)*0.10                                    RD - schody = 0,150000 [B]_x000d_
 Mezisoučet: A+B = 0,326400 [C]_x000d_
 Celkem: A+B = 0,326400 [D] _x000d_
Celkem 0,326 = 0,326 _x000d_
Celkem 0,326 = 0,326_x000d_</t>
  </si>
  <si>
    <t>273321411</t>
  </si>
  <si>
    <t>Základové desky ze ŽB bez zvýšených nároků na prostředí tř. C 20/25</t>
  </si>
  <si>
    <t xml:space="preserve">(3.16+3.62)*0.75*0.25                                      RD = 1,271250 [A]_x000d_
 Mezisoučet: A = 1,271250 [B]_x000d_
 Celkem: A = 1,271250 [C] _x000d_
Celkem 1,271 = 1,271 _x000d_
Celkem 1,271 = 1,271_x000d_</t>
  </si>
  <si>
    <t>273351121</t>
  </si>
  <si>
    <t>Zřízení bednění základových desek</t>
  </si>
  <si>
    <t xml:space="preserve">(3.16+3.62)*2*0.25                                           RD = 3,390000 [A]_x000d_
 (0.6+0.7+1.8)*2*0.10                                    RD - schody = 0,620000 [B]_x000d_
 Mezisoučet: A+B = 4,010000 [C]_x000d_
 Celkem: A+B = 4,010000 [D] _x000d_
Celkem 4,01 = 4,010 _x000d_
Celkem 4,01 = 4,010_x000d_</t>
  </si>
  <si>
    <t>273351122</t>
  </si>
  <si>
    <t>Odstranění bednění základových desek</t>
  </si>
  <si>
    <t>274313711</t>
  </si>
  <si>
    <t>Základové pásy z betonu tř. C 20/25</t>
  </si>
  <si>
    <t xml:space="preserve">1.96*0.6*0.75*3                          RD = 2,646000 [A]_x000d_
 Celkem: A = 2,646000 [B] _x000d_
Celkem 2,646 = 2,646 _x000d_
Celkem 2,646 = 2,646_x000d_</t>
  </si>
  <si>
    <t>274351121</t>
  </si>
  <si>
    <t>Zřízení bednění základových pasů rovného</t>
  </si>
  <si>
    <t xml:space="preserve">(1.96+0.6)*2*0.75*3                          RD = 11,520000 [A]_x000d_
 Celkem: A = 11,520000 [B] _x000d_
Celkem 11,52 = 11,520 _x000d_
Celkem 11,52 = 11,520_x000d_</t>
  </si>
  <si>
    <t>274351122</t>
  </si>
  <si>
    <t>Odstranění bednění základových pasů rovného</t>
  </si>
  <si>
    <t>274361821</t>
  </si>
  <si>
    <t>Výztuž základových pasů betonářskou ocelí 10 505 (R)</t>
  </si>
  <si>
    <t xml:space="preserve">844.22*0.001                             RD = 0,844220 [A]_x000d_
 Celkem: A = 0,844220 [B] _x000d_
Celkem 0,844 = 0,844 _x000d_
Celkem 0,844 = 0,844_x000d_</t>
  </si>
  <si>
    <t>279113143</t>
  </si>
  <si>
    <t>Základová zeď tl přes 200 do 250 mm z tvárnic ztraceného bednění včetně výplně z betonu tř. C 20/25</t>
  </si>
  <si>
    <t xml:space="preserve">(3.16+3.62)*1.5                             RD = 10,170000 [A]_x000d_
 Celkem: A = 10,170000 [B] _x000d_
Celkem 10,17 = 10,170 _x000d_
Celkem 10,17 = 10,170_x000d_</t>
  </si>
  <si>
    <t>279113145</t>
  </si>
  <si>
    <t>Základová zeď tl přes 300 do 400 mm z tvárnic ztraceného bednění včetně výplně z betonu tř. C 20/25</t>
  </si>
  <si>
    <t xml:space="preserve">2.0*2.0*3                                                    RD = 12,000000 [A]_x000d_
 Celkem: A = 12,000000 [B] _x000d_
Celkem 12 = 12,000 _x000d_
Celkem 12 = 12,000_x000d_</t>
  </si>
  <si>
    <t>3</t>
  </si>
  <si>
    <t>Svislé a kompletní konstrukce</t>
  </si>
  <si>
    <t>327591111</t>
  </si>
  <si>
    <t>Zřízení výplně za opěrami a protimrazové klíny z jílu</t>
  </si>
  <si>
    <t>(3.16+3.62)*0.6*0.6 = 2,440800 [A]_x000d_
 Mezisoučet: A = 2,440800 [B]_x000d_
 Celkem: A = 2,440800 [C] _x000d_
Celkem 2,441 = 2,441 _x000d_
Celkem 2,441 = 2,441_x000d_</t>
  </si>
  <si>
    <t>4</t>
  </si>
  <si>
    <t>Vodorovné konstrukce</t>
  </si>
  <si>
    <t>434121426</t>
  </si>
  <si>
    <t>Osazení ŽB schodišťových stupňů na desku drsných</t>
  </si>
  <si>
    <t>0.6*7 = 4,200000 [A]_x000d_
 Celkem: A = 4,200000 [B] _x000d_
Celkem 4,2 = 4,200 _x000d_
Celkem 4,2 = 4,200_x000d_</t>
  </si>
  <si>
    <t>593737551</t>
  </si>
  <si>
    <t>stupeň schodišťový betonový 60x35x15 cm</t>
  </si>
  <si>
    <t xml:space="preserve">7                                      RD = 7,000000 [A]_x000d_
 Celkem: A = 7,000000 [B] _x000d_
Celkem 7 = 7,000 _x000d_
Celkem 7 = 7,000_x000d_</t>
  </si>
  <si>
    <t>5</t>
  </si>
  <si>
    <t>Komunikace pozemní</t>
  </si>
  <si>
    <t>511501115</t>
  </si>
  <si>
    <t>Konstrukční vrstva tělesa železničního spodku z drceného kameniva</t>
  </si>
  <si>
    <t>2.15 = 2,150000 [A]_x000d_
 Celkem: A = 2,150000 [B] _x000d_
Celkem 2,15 = 2,150 _x000d_
Celkem 2,15 = 2,150_x000d_</t>
  </si>
  <si>
    <t>59246002</t>
  </si>
  <si>
    <t>dlažba plošná betonová terasová hladká 400x400x40mm</t>
  </si>
  <si>
    <t xml:space="preserve">(3.6*2.0+0.8*0.8)*1.03                                    RD = 8,075200 [A]_x000d_
 Celkem: A = 8,075200 [B] _x000d_
Celkem 8,075 = 8,075 _x000d_
Celkem 8,075 = 8,075_x000d_</t>
  </si>
  <si>
    <t>596811220</t>
  </si>
  <si>
    <t>Kladení betonové dlažby komunikací pro pěší do lože z kameniva velikosti přes 0,09 do 0,25 m2 pl do 50 m2</t>
  </si>
  <si>
    <t xml:space="preserve">3.6*2.0+0.8*0.8                                    RD = 7,840000 [A]_x000d_
 Celkem: A = 7,840000 [B] _x000d_
Celkem 7,84 = 7,840 _x000d_
Celkem 7,84 = 7,840_x000d_</t>
  </si>
  <si>
    <t>553999005</t>
  </si>
  <si>
    <t>zábradlí ocelové</t>
  </si>
  <si>
    <t>59217017</t>
  </si>
  <si>
    <t>obrubník betonový chodníkový 1000x100x250mm</t>
  </si>
  <si>
    <t>911121111</t>
  </si>
  <si>
    <t>Montáž zábradlí ocelového přichyceného vruty do betonového podkladu</t>
  </si>
  <si>
    <t>5.2 = 5,200000 [A]_x000d_
 Celkem: A = 5,200000 [B] _x000d_
Celkem 5,2 = 5,200 _x000d_
Celkem 5,2 = 5,200_x000d_</t>
  </si>
  <si>
    <t>916231213</t>
  </si>
  <si>
    <t>Osazení chodníkového obrubníku betonového stojatého s boční opěrou do lože z betonu prostého</t>
  </si>
  <si>
    <t xml:space="preserve">0.6+0.4+0.1+3.42+0.1+0.38                                    RD = 5,000000 [A]_x000d_
 Celkem: A = 5,000000 [B] _x000d_
Celkem 5 = 5,000 _x000d_
Celkem 5 = 5,000_x000d_</t>
  </si>
  <si>
    <t>998</t>
  </si>
  <si>
    <t>Přesun hmot</t>
  </si>
  <si>
    <t>998153131</t>
  </si>
  <si>
    <t>Přesun hmot pro samostatné zdi a valy zděné z cihel, kamene, tvárnic nebo monolitické v do 12 m</t>
  </si>
  <si>
    <t>D.2.3.6</t>
  </si>
  <si>
    <t>SO 13-86-03</t>
  </si>
  <si>
    <t>Napájení PZZ P2072</t>
  </si>
  <si>
    <t>35*0,8*0,4 = 11,200000 [A] _x000d_
Celkem 11,2 = 11,200 _x000d_
Celkem 11,2 = 11,200_x000d_</t>
  </si>
  <si>
    <t>35*1,2 = 42,000000 [A]_x000d_
 "Délka kabelu s rezervou na 20%" _x000d_
Celkem 42 = 42,000 _x000d_
Celkem 42 = 42,000_x000d_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</si>
  <si>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</si>
  <si>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</si>
  <si>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</si>
  <si>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</si>
  <si>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</si>
  <si>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</si>
  <si>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74F323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</si>
  <si>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</si>
  <si>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Elektromontáže - ostatní práce a konstrukce</t>
  </si>
  <si>
    <t>702211</t>
  </si>
  <si>
    <t>KABELOVÁ CHRÁNIČKA ZEMNÍ DN DO 100 MM</t>
  </si>
  <si>
    <t>35*1,2 = 42,000000 [A]_x000d_
 "Délka chrániičky s rezervou na 20%" _x000d_
Celkem 42 = 42,000 _x000d_
Celkem 42 = 42,000_x000d_</t>
  </si>
  <si>
    <t>702421</t>
  </si>
  <si>
    <t>KABELOVÝ PROSTUP DO OBJEKTU PŘES ZÁKLAD BETONOVÝ SVĚTLÉ ŠÍŘKY DO 100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</si>
  <si>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</si>
  <si>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</si>
  <si>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</si>
  <si>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</si>
  <si>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</si>
  <si>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</si>
  <si>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</si>
  <si>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</si>
  <si>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</si>
  <si>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</si>
  <si>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</si>
  <si>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</si>
  <si>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</si>
  <si>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</si>
  <si>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</si>
  <si>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</si>
  <si>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</si>
  <si>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</si>
  <si>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</si>
  <si>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</si>
  <si>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</si>
  <si>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</si>
  <si>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</si>
  <si>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</si>
  <si>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</si>
  <si>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</si>
  <si>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</si>
  <si>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</si>
  <si>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</si>
  <si>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</t>
  </si>
  <si>
    <t>v předepsaném rozsahu a počtu dle VTP a ZTP - od stupně PDPS _x000d_
Celkem 1 = 1,000 _x000d_
Celkem 1 = 1,000_x000d_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</si>
  <si>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</si>
  <si>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</si>
  <si>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Exkurze</t>
  </si>
  <si>
    <t>Exkurze dle zákona o zadávání veřejných zakázek</t>
  </si>
  <si>
    <t>Předpoklad 1 exkurze v době realizace stavby _x000d_
Celkem 1 = 1,000 _x000d_
Celkem 1 = 1,000_x000d_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</si>
  <si>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</si>
  <si>
    <t>VSEOB009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</si>
  <si>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</si>
  <si>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</si>
  <si>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</si>
  <si>
    <t>VSEOB010</t>
  </si>
  <si>
    <t>POMOC PRÁCE ZŘÍZ NEBO ZAJIŠŤ OCHRANU INŽENÝRSKÝCH SÍTÍ</t>
  </si>
  <si>
    <t>Položka zahrnuje:
- veškeré náklady spojené s ochranou inženýrských sítí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</si>
</sst>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C10+C13+C15+C17</f>
        <v>0</v>
      </c>
    </row>
    <row r="7" ht="13">
      <c r="B7" s="7" t="s">
        <v>5</v>
      </c>
      <c r="C7" s="8">
        <f>E10+E13+E15+E17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D.1.1.1!M8</f>
        <v>0</v>
      </c>
      <c r="D11" s="11">
        <f>SUMIFS(D.1.1.1!O:O,D.1.1.1!A:A,"P")</f>
        <v>0</v>
      </c>
      <c r="E11" s="11">
        <f>C11+D11</f>
        <v>0</v>
      </c>
      <c r="F11" s="12">
        <f>D.1.1.1!T7</f>
        <v>0</v>
      </c>
    </row>
    <row r="12">
      <c r="A12" s="10" t="s">
        <v>16</v>
      </c>
      <c r="B12" s="10" t="s">
        <v>17</v>
      </c>
      <c r="C12" s="11">
        <f>D.1.1.3!M8</f>
        <v>0</v>
      </c>
      <c r="D12" s="11">
        <f>SUMIFS(D.1.1.3!O:O,D.1.1.3!A:A,"P")</f>
        <v>0</v>
      </c>
      <c r="E12" s="11">
        <f>C12+D12</f>
        <v>0</v>
      </c>
      <c r="F12" s="12">
        <f>D.1.1.3!T7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'SO 13-72-03'!M8</f>
        <v>0</v>
      </c>
      <c r="D14" s="11">
        <f>SUMIFS('SO 13-72-03'!O:O,'SO 13-72-03'!A:A,"P")</f>
        <v>0</v>
      </c>
      <c r="E14" s="11">
        <f>C14+D14</f>
        <v>0</v>
      </c>
      <c r="F14" s="12">
        <f>'SO 13-72-03'!T7</f>
        <v>0</v>
      </c>
    </row>
    <row r="15">
      <c r="A15" s="10" t="s">
        <v>22</v>
      </c>
      <c r="B15" s="10" t="s">
        <v>23</v>
      </c>
      <c r="C15" s="11">
        <f>C16</f>
        <v>0</v>
      </c>
      <c r="D15" s="11">
        <f>D16</f>
        <v>0</v>
      </c>
      <c r="E15" s="11">
        <f>C15+D15</f>
        <v>0</v>
      </c>
      <c r="F15" s="12">
        <f>F16</f>
        <v>0</v>
      </c>
    </row>
    <row r="16">
      <c r="A16" s="10" t="s">
        <v>24</v>
      </c>
      <c r="B16" s="10" t="s">
        <v>25</v>
      </c>
      <c r="C16" s="11">
        <f>D.2.3.6!M8</f>
        <v>0</v>
      </c>
      <c r="D16" s="11">
        <f>SUMIFS(D.2.3.6!O:O,D.2.3.6!A:A,"P")</f>
        <v>0</v>
      </c>
      <c r="E16" s="11">
        <f>C16+D16</f>
        <v>0</v>
      </c>
      <c r="F16" s="12">
        <f>D.2.3.6!T7</f>
        <v>0</v>
      </c>
    </row>
    <row r="17">
      <c r="A17" s="10" t="s">
        <v>26</v>
      </c>
      <c r="B17" s="10" t="s">
        <v>27</v>
      </c>
      <c r="C17" s="11">
        <f>C18</f>
        <v>0</v>
      </c>
      <c r="D17" s="11">
        <f>D18</f>
        <v>0</v>
      </c>
      <c r="E17" s="11">
        <f>C17+D17</f>
        <v>0</v>
      </c>
      <c r="F17" s="12">
        <f>F18</f>
        <v>0</v>
      </c>
    </row>
    <row r="18">
      <c r="A18" s="10" t="s">
        <v>28</v>
      </c>
      <c r="B18" s="10" t="s">
        <v>29</v>
      </c>
      <c r="C18" s="11">
        <f>'SO 98-98'!M8</f>
        <v>0</v>
      </c>
      <c r="D18" s="11">
        <f>SUMIFS('SO 98-98'!O:O,'SO 98-98'!A:A,"P")</f>
        <v>0</v>
      </c>
      <c r="E18" s="11">
        <f>C18+D18</f>
        <v>0</v>
      </c>
      <c r="F18" s="12">
        <f>'SO 98-98'!T7</f>
        <v>0</v>
      </c>
    </row>
    <row r="19">
      <c r="A19" s="13"/>
      <c r="B19" s="13"/>
      <c r="C19" s="14"/>
      <c r="D19" s="14"/>
      <c r="E19" s="14"/>
      <c r="F19" s="15"/>
    </row>
  </sheetData>
  <sheetProtection sheet="1" objects="1" scenarios="1" spinCount="100000" saltValue="eqjBz9YWmTfWN1oHZEr0pplcuC0TmpzB4oZ45kMc03/c+7ZL8HhsNrM5WJrS7wIt5vW9KDDmEk990umikMszuA==" hashValue="1RzpcHDH9wZUC6ptESP/vRtyrGnMN2I94zcNBzBOx0bhBGzgQm8iOEb7+mNh4rVvJu5j/SboL5CS4MXTY6OCdg==" algorithmName="SHA-512" password="91E0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COUNTIFS(L8:L56,"=0",A8:A56,"P")+COUNTIFS(L8:L56,"",A8:A56,"P")+SUM(Q8:Q56)</f>
        <v>0</v>
      </c>
    </row>
    <row r="8" ht="13">
      <c r="A8" s="1" t="s">
        <v>50</v>
      </c>
      <c r="C8" s="22" t="s">
        <v>51</v>
      </c>
      <c r="E8" s="23" t="s">
        <v>15</v>
      </c>
      <c r="L8" s="24">
        <f>L9</f>
        <v>0</v>
      </c>
      <c r="M8" s="24">
        <f>M9</f>
        <v>0</v>
      </c>
      <c r="N8" s="25"/>
    </row>
    <row r="9" ht="13">
      <c r="A9" s="1" t="s">
        <v>52</v>
      </c>
      <c r="C9" s="22" t="s">
        <v>53</v>
      </c>
      <c r="E9" s="23" t="s">
        <v>54</v>
      </c>
      <c r="L9" s="24">
        <f>L10+L51</f>
        <v>0</v>
      </c>
      <c r="M9" s="24">
        <f>M10+M51</f>
        <v>0</v>
      </c>
      <c r="N9" s="25"/>
    </row>
    <row r="10" ht="13">
      <c r="A10" s="1" t="s">
        <v>55</v>
      </c>
      <c r="C10" s="22" t="s">
        <v>56</v>
      </c>
      <c r="E10" s="23" t="s">
        <v>57</v>
      </c>
      <c r="L10" s="24">
        <f>SUMIFS(L11:L50,A11:A50,"P")</f>
        <v>0</v>
      </c>
      <c r="M10" s="24">
        <f>SUMIFS(M11:M50,A11:A50,"P")</f>
        <v>0</v>
      </c>
      <c r="N10" s="25"/>
    </row>
    <row r="11">
      <c r="A11" s="1" t="s">
        <v>58</v>
      </c>
      <c r="B11" s="1">
        <v>1</v>
      </c>
      <c r="C11" s="26" t="s">
        <v>59</v>
      </c>
      <c r="D11" t="s">
        <v>60</v>
      </c>
      <c r="E11" s="27" t="s">
        <v>61</v>
      </c>
      <c r="F11" s="28" t="s">
        <v>62</v>
      </c>
      <c r="G11" s="29">
        <v>10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63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64</v>
      </c>
      <c r="E12" s="27" t="s">
        <v>60</v>
      </c>
    </row>
    <row r="13" ht="39">
      <c r="A13" s="1" t="s">
        <v>65</v>
      </c>
      <c r="E13" s="33" t="s">
        <v>66</v>
      </c>
    </row>
    <row r="14" ht="112.5">
      <c r="A14" s="1" t="s">
        <v>67</v>
      </c>
      <c r="E14" s="27" t="s">
        <v>68</v>
      </c>
    </row>
    <row r="15">
      <c r="A15" s="1" t="s">
        <v>58</v>
      </c>
      <c r="B15" s="1">
        <v>2</v>
      </c>
      <c r="C15" s="26" t="s">
        <v>69</v>
      </c>
      <c r="D15" t="s">
        <v>60</v>
      </c>
      <c r="E15" s="27" t="s">
        <v>70</v>
      </c>
      <c r="F15" s="28" t="s">
        <v>62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64</v>
      </c>
      <c r="E16" s="27" t="s">
        <v>60</v>
      </c>
    </row>
    <row r="17" ht="39">
      <c r="A17" s="1" t="s">
        <v>65</v>
      </c>
      <c r="E17" s="33" t="s">
        <v>66</v>
      </c>
    </row>
    <row r="18" ht="112.5">
      <c r="A18" s="1" t="s">
        <v>67</v>
      </c>
      <c r="E18" s="27" t="s">
        <v>71</v>
      </c>
    </row>
    <row r="19">
      <c r="A19" s="1" t="s">
        <v>58</v>
      </c>
      <c r="B19" s="1">
        <v>3</v>
      </c>
      <c r="C19" s="26" t="s">
        <v>72</v>
      </c>
      <c r="D19" t="s">
        <v>60</v>
      </c>
      <c r="E19" s="27" t="s">
        <v>73</v>
      </c>
      <c r="F19" s="28" t="s">
        <v>74</v>
      </c>
      <c r="G19" s="29">
        <v>0.14999999999999999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64</v>
      </c>
      <c r="E20" s="27" t="s">
        <v>60</v>
      </c>
    </row>
    <row r="21" ht="39">
      <c r="A21" s="1" t="s">
        <v>65</v>
      </c>
      <c r="E21" s="33" t="s">
        <v>75</v>
      </c>
    </row>
    <row r="22" ht="162.5">
      <c r="A22" s="1" t="s">
        <v>67</v>
      </c>
      <c r="E22" s="27" t="s">
        <v>76</v>
      </c>
    </row>
    <row r="23" ht="25">
      <c r="A23" s="1" t="s">
        <v>58</v>
      </c>
      <c r="B23" s="1">
        <v>5</v>
      </c>
      <c r="C23" s="26" t="s">
        <v>77</v>
      </c>
      <c r="D23" t="s">
        <v>60</v>
      </c>
      <c r="E23" s="27" t="s">
        <v>78</v>
      </c>
      <c r="F23" s="28" t="s">
        <v>74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64</v>
      </c>
      <c r="E24" s="27" t="s">
        <v>60</v>
      </c>
    </row>
    <row r="25" ht="39">
      <c r="A25" s="1" t="s">
        <v>65</v>
      </c>
      <c r="E25" s="33" t="s">
        <v>79</v>
      </c>
    </row>
    <row r="26" ht="125">
      <c r="A26" s="1" t="s">
        <v>67</v>
      </c>
      <c r="E26" s="27" t="s">
        <v>80</v>
      </c>
    </row>
    <row r="27" ht="25">
      <c r="A27" s="1" t="s">
        <v>58</v>
      </c>
      <c r="B27" s="1">
        <v>6</v>
      </c>
      <c r="C27" s="26" t="s">
        <v>81</v>
      </c>
      <c r="D27" t="s">
        <v>60</v>
      </c>
      <c r="E27" s="27" t="s">
        <v>82</v>
      </c>
      <c r="F27" s="28" t="s">
        <v>83</v>
      </c>
      <c r="G27" s="29">
        <v>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64</v>
      </c>
      <c r="E28" s="27" t="s">
        <v>60</v>
      </c>
    </row>
    <row r="29" ht="39">
      <c r="A29" s="1" t="s">
        <v>65</v>
      </c>
      <c r="E29" s="33" t="s">
        <v>84</v>
      </c>
    </row>
    <row r="30" ht="112.5">
      <c r="A30" s="1" t="s">
        <v>67</v>
      </c>
      <c r="E30" s="27" t="s">
        <v>85</v>
      </c>
    </row>
    <row r="31">
      <c r="A31" s="1" t="s">
        <v>58</v>
      </c>
      <c r="B31" s="1">
        <v>8</v>
      </c>
      <c r="C31" s="26" t="s">
        <v>86</v>
      </c>
      <c r="D31" t="s">
        <v>60</v>
      </c>
      <c r="E31" s="27" t="s">
        <v>87</v>
      </c>
      <c r="F31" s="28" t="s">
        <v>88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64</v>
      </c>
      <c r="E32" s="27" t="s">
        <v>60</v>
      </c>
    </row>
    <row r="33" ht="39">
      <c r="A33" s="1" t="s">
        <v>65</v>
      </c>
      <c r="E33" s="33" t="s">
        <v>89</v>
      </c>
    </row>
    <row r="34" ht="100">
      <c r="A34" s="1" t="s">
        <v>67</v>
      </c>
      <c r="E34" s="27" t="s">
        <v>90</v>
      </c>
    </row>
    <row r="35">
      <c r="A35" s="1" t="s">
        <v>58</v>
      </c>
      <c r="B35" s="1">
        <v>9</v>
      </c>
      <c r="C35" s="26" t="s">
        <v>91</v>
      </c>
      <c r="D35" t="s">
        <v>60</v>
      </c>
      <c r="E35" s="27" t="s">
        <v>92</v>
      </c>
      <c r="F35" s="28" t="s">
        <v>88</v>
      </c>
      <c r="G35" s="29">
        <v>80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64</v>
      </c>
      <c r="E36" s="27" t="s">
        <v>60</v>
      </c>
    </row>
    <row r="37" ht="39">
      <c r="A37" s="1" t="s">
        <v>65</v>
      </c>
      <c r="E37" s="33" t="s">
        <v>93</v>
      </c>
    </row>
    <row r="38" ht="112.5">
      <c r="A38" s="1" t="s">
        <v>67</v>
      </c>
      <c r="E38" s="27" t="s">
        <v>94</v>
      </c>
    </row>
    <row r="39">
      <c r="A39" s="1" t="s">
        <v>58</v>
      </c>
      <c r="B39" s="1">
        <v>10</v>
      </c>
      <c r="C39" s="26" t="s">
        <v>95</v>
      </c>
      <c r="D39" t="s">
        <v>60</v>
      </c>
      <c r="E39" s="27" t="s">
        <v>96</v>
      </c>
      <c r="F39" s="28" t="s">
        <v>74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64</v>
      </c>
      <c r="E40" s="27" t="s">
        <v>60</v>
      </c>
    </row>
    <row r="41" ht="39">
      <c r="A41" s="1" t="s">
        <v>65</v>
      </c>
      <c r="E41" s="33" t="s">
        <v>79</v>
      </c>
    </row>
    <row r="42" ht="75">
      <c r="A42" s="1" t="s">
        <v>67</v>
      </c>
      <c r="E42" s="27" t="s">
        <v>97</v>
      </c>
    </row>
    <row r="43">
      <c r="A43" s="1" t="s">
        <v>58</v>
      </c>
      <c r="B43" s="1">
        <v>4</v>
      </c>
      <c r="C43" s="26" t="s">
        <v>98</v>
      </c>
      <c r="D43" t="s">
        <v>60</v>
      </c>
      <c r="E43" s="27" t="s">
        <v>99</v>
      </c>
      <c r="F43" s="28" t="s">
        <v>74</v>
      </c>
      <c r="G43" s="29">
        <v>0.5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100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64</v>
      </c>
      <c r="E44" s="27" t="s">
        <v>99</v>
      </c>
    </row>
    <row r="45" ht="39">
      <c r="A45" s="1" t="s">
        <v>65</v>
      </c>
      <c r="E45" s="33" t="s">
        <v>101</v>
      </c>
    </row>
    <row r="46" ht="112.5">
      <c r="A46" s="1" t="s">
        <v>67</v>
      </c>
      <c r="E46" s="27" t="s">
        <v>102</v>
      </c>
    </row>
    <row r="47">
      <c r="A47" s="1" t="s">
        <v>58</v>
      </c>
      <c r="B47" s="1">
        <v>7</v>
      </c>
      <c r="C47" s="26" t="s">
        <v>103</v>
      </c>
      <c r="D47" t="s">
        <v>60</v>
      </c>
      <c r="E47" s="27" t="s">
        <v>104</v>
      </c>
      <c r="F47" s="28" t="s">
        <v>74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64</v>
      </c>
      <c r="E48" s="27" t="s">
        <v>105</v>
      </c>
    </row>
    <row r="49" ht="39">
      <c r="A49" s="1" t="s">
        <v>65</v>
      </c>
      <c r="E49" s="33" t="s">
        <v>79</v>
      </c>
    </row>
    <row r="50">
      <c r="A50" s="1" t="s">
        <v>67</v>
      </c>
      <c r="E50" s="27" t="s">
        <v>106</v>
      </c>
    </row>
    <row r="51" ht="13">
      <c r="A51" s="1" t="s">
        <v>55</v>
      </c>
      <c r="C51" s="22" t="s">
        <v>107</v>
      </c>
      <c r="E51" s="23" t="s">
        <v>108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58</v>
      </c>
      <c r="B52" s="1">
        <v>11</v>
      </c>
      <c r="C52" s="26" t="s">
        <v>109</v>
      </c>
      <c r="D52" t="s">
        <v>60</v>
      </c>
      <c r="E52" s="27" t="s">
        <v>110</v>
      </c>
      <c r="F52" s="28" t="s">
        <v>111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64</v>
      </c>
      <c r="E53" s="27" t="s">
        <v>60</v>
      </c>
    </row>
    <row r="54" ht="39">
      <c r="A54" s="1" t="s">
        <v>65</v>
      </c>
      <c r="E54" s="33" t="s">
        <v>79</v>
      </c>
    </row>
    <row r="55" ht="25">
      <c r="A55" s="1" t="s">
        <v>67</v>
      </c>
      <c r="E55" s="27" t="s">
        <v>112</v>
      </c>
    </row>
  </sheetData>
  <sheetProtection sheet="1" objects="1" scenarios="1" spinCount="100000" saltValue="acOgsJGGVrnZln4XVJH9K7PCErtz5gozFq2OdbH8pg/KUGd08BUVETjNJ9YlF/SAz5Pkb5qsINoGxGr/Ile9/g==" hashValue="CDRwXlSU3lcJ8LUkOnoQd9P7EtKkbY4omnkWVBcnYLSeedtpwUvDuqXUxsIcs/NyQTzxVpckbozlngx171mVRA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COUNTIFS(L8:L467,"=0",A8:A467,"P")+COUNTIFS(L8:L467,"",A8:A467,"P")+SUM(Q8:Q467)</f>
        <v>0</v>
      </c>
    </row>
    <row r="8" ht="13">
      <c r="A8" s="1" t="s">
        <v>50</v>
      </c>
      <c r="C8" s="22" t="s">
        <v>113</v>
      </c>
      <c r="E8" s="23" t="s">
        <v>17</v>
      </c>
      <c r="L8" s="24">
        <f>L9</f>
        <v>0</v>
      </c>
      <c r="M8" s="24">
        <f>M9</f>
        <v>0</v>
      </c>
      <c r="N8" s="25"/>
    </row>
    <row r="9" ht="13">
      <c r="A9" s="1" t="s">
        <v>52</v>
      </c>
      <c r="C9" s="22" t="s">
        <v>114</v>
      </c>
      <c r="E9" s="23" t="s">
        <v>115</v>
      </c>
      <c r="L9" s="24">
        <f>L10+L39+L100+L329+L398+L403+L408+L441+L454</f>
        <v>0</v>
      </c>
      <c r="M9" s="24">
        <f>M10+M39+M100+M329+M398+M403+M408+M441+M454</f>
        <v>0</v>
      </c>
      <c r="N9" s="25"/>
    </row>
    <row r="10" ht="13">
      <c r="A10" s="1" t="s">
        <v>55</v>
      </c>
      <c r="C10" s="22" t="s">
        <v>116</v>
      </c>
      <c r="E10" s="23" t="s">
        <v>117</v>
      </c>
      <c r="L10" s="24">
        <f>SUMIFS(L11:L38,A11:A38,"P")</f>
        <v>0</v>
      </c>
      <c r="M10" s="24">
        <f>SUMIFS(M11:M38,A11:A38,"P")</f>
        <v>0</v>
      </c>
      <c r="N10" s="25"/>
    </row>
    <row r="11">
      <c r="A11" s="1" t="s">
        <v>58</v>
      </c>
      <c r="B11" s="1">
        <v>1</v>
      </c>
      <c r="C11" s="26" t="s">
        <v>118</v>
      </c>
      <c r="D11" t="s">
        <v>60</v>
      </c>
      <c r="E11" s="27" t="s">
        <v>119</v>
      </c>
      <c r="F11" s="28" t="s">
        <v>120</v>
      </c>
      <c r="G11" s="29">
        <v>50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63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64</v>
      </c>
      <c r="E12" s="27" t="s">
        <v>60</v>
      </c>
    </row>
    <row r="13" ht="39">
      <c r="A13" s="1" t="s">
        <v>65</v>
      </c>
      <c r="E13" s="33" t="s">
        <v>121</v>
      </c>
    </row>
    <row r="14" ht="37.5">
      <c r="A14" s="1" t="s">
        <v>67</v>
      </c>
      <c r="E14" s="27" t="s">
        <v>122</v>
      </c>
    </row>
    <row r="15">
      <c r="A15" s="1" t="s">
        <v>58</v>
      </c>
      <c r="B15" s="1">
        <v>2</v>
      </c>
      <c r="C15" s="26" t="s">
        <v>123</v>
      </c>
      <c r="D15" t="s">
        <v>60</v>
      </c>
      <c r="E15" s="27" t="s">
        <v>124</v>
      </c>
      <c r="F15" s="28" t="s">
        <v>120</v>
      </c>
      <c r="G15" s="29">
        <v>544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64</v>
      </c>
      <c r="E16" s="27" t="s">
        <v>60</v>
      </c>
    </row>
    <row r="17" ht="65">
      <c r="A17" s="1" t="s">
        <v>65</v>
      </c>
      <c r="E17" s="33" t="s">
        <v>125</v>
      </c>
    </row>
    <row r="18" ht="50">
      <c r="A18" s="1" t="s">
        <v>67</v>
      </c>
      <c r="E18" s="27" t="s">
        <v>126</v>
      </c>
    </row>
    <row r="19">
      <c r="A19" s="1" t="s">
        <v>58</v>
      </c>
      <c r="B19" s="1">
        <v>3</v>
      </c>
      <c r="C19" s="26" t="s">
        <v>127</v>
      </c>
      <c r="D19" t="s">
        <v>60</v>
      </c>
      <c r="E19" s="27" t="s">
        <v>128</v>
      </c>
      <c r="F19" s="28" t="s">
        <v>129</v>
      </c>
      <c r="G19" s="29">
        <v>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64</v>
      </c>
      <c r="E20" s="27" t="s">
        <v>60</v>
      </c>
    </row>
    <row r="21" ht="91">
      <c r="A21" s="1" t="s">
        <v>65</v>
      </c>
      <c r="E21" s="33" t="s">
        <v>130</v>
      </c>
    </row>
    <row r="22" ht="312.5">
      <c r="A22" s="1" t="s">
        <v>67</v>
      </c>
      <c r="E22" s="27" t="s">
        <v>131</v>
      </c>
    </row>
    <row r="23">
      <c r="A23" s="1" t="s">
        <v>58</v>
      </c>
      <c r="B23" s="1">
        <v>4</v>
      </c>
      <c r="C23" s="26" t="s">
        <v>132</v>
      </c>
      <c r="D23" t="s">
        <v>60</v>
      </c>
      <c r="E23" s="27" t="s">
        <v>133</v>
      </c>
      <c r="F23" s="28" t="s">
        <v>129</v>
      </c>
      <c r="G23" s="29">
        <v>435.19999999999999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64</v>
      </c>
      <c r="E24" s="27" t="s">
        <v>60</v>
      </c>
    </row>
    <row r="25" ht="65">
      <c r="A25" s="1" t="s">
        <v>65</v>
      </c>
      <c r="E25" s="33" t="s">
        <v>134</v>
      </c>
    </row>
    <row r="26" ht="312.5">
      <c r="A26" s="1" t="s">
        <v>67</v>
      </c>
      <c r="E26" s="27" t="s">
        <v>135</v>
      </c>
    </row>
    <row r="27">
      <c r="A27" s="1" t="s">
        <v>58</v>
      </c>
      <c r="B27" s="1">
        <v>5</v>
      </c>
      <c r="C27" s="26" t="s">
        <v>136</v>
      </c>
      <c r="D27" t="s">
        <v>60</v>
      </c>
      <c r="E27" s="27" t="s">
        <v>137</v>
      </c>
      <c r="F27" s="28" t="s">
        <v>62</v>
      </c>
      <c r="G27" s="29">
        <v>20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64</v>
      </c>
      <c r="E28" s="27" t="s">
        <v>60</v>
      </c>
    </row>
    <row r="29" ht="39">
      <c r="A29" s="1" t="s">
        <v>65</v>
      </c>
      <c r="E29" s="33" t="s">
        <v>138</v>
      </c>
    </row>
    <row r="30" ht="75">
      <c r="A30" s="1" t="s">
        <v>67</v>
      </c>
      <c r="E30" s="27" t="s">
        <v>139</v>
      </c>
    </row>
    <row r="31">
      <c r="A31" s="1" t="s">
        <v>58</v>
      </c>
      <c r="B31" s="1">
        <v>6</v>
      </c>
      <c r="C31" s="26" t="s">
        <v>140</v>
      </c>
      <c r="D31" t="s">
        <v>60</v>
      </c>
      <c r="E31" s="27" t="s">
        <v>141</v>
      </c>
      <c r="F31" s="28" t="s">
        <v>129</v>
      </c>
      <c r="G31" s="29">
        <v>442.19999999999999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64</v>
      </c>
      <c r="E32" s="27" t="s">
        <v>60</v>
      </c>
    </row>
    <row r="33" ht="39">
      <c r="A33" s="1" t="s">
        <v>65</v>
      </c>
      <c r="E33" s="33" t="s">
        <v>142</v>
      </c>
    </row>
    <row r="34" ht="225">
      <c r="A34" s="1" t="s">
        <v>67</v>
      </c>
      <c r="E34" s="27" t="s">
        <v>143</v>
      </c>
    </row>
    <row r="35">
      <c r="A35" s="1" t="s">
        <v>58</v>
      </c>
      <c r="B35" s="1">
        <v>7</v>
      </c>
      <c r="C35" s="26" t="s">
        <v>144</v>
      </c>
      <c r="D35" t="s">
        <v>60</v>
      </c>
      <c r="E35" s="27" t="s">
        <v>145</v>
      </c>
      <c r="F35" s="28" t="s">
        <v>120</v>
      </c>
      <c r="G35" s="29">
        <v>544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64</v>
      </c>
      <c r="E36" s="27" t="s">
        <v>60</v>
      </c>
    </row>
    <row r="37" ht="65">
      <c r="A37" s="1" t="s">
        <v>65</v>
      </c>
      <c r="E37" s="33" t="s">
        <v>125</v>
      </c>
    </row>
    <row r="38" ht="62.5">
      <c r="A38" s="1" t="s">
        <v>67</v>
      </c>
      <c r="E38" s="27" t="s">
        <v>146</v>
      </c>
    </row>
    <row r="39" ht="13">
      <c r="A39" s="1" t="s">
        <v>55</v>
      </c>
      <c r="C39" s="22" t="s">
        <v>147</v>
      </c>
      <c r="E39" s="23" t="s">
        <v>148</v>
      </c>
      <c r="L39" s="24">
        <f>SUMIFS(L40:L99,A40:A99,"P")</f>
        <v>0</v>
      </c>
      <c r="M39" s="24">
        <f>SUMIFS(M40:M99,A40:A99,"P")</f>
        <v>0</v>
      </c>
      <c r="N39" s="25"/>
    </row>
    <row r="40">
      <c r="A40" s="1" t="s">
        <v>58</v>
      </c>
      <c r="B40" s="1">
        <v>9</v>
      </c>
      <c r="C40" s="26" t="s">
        <v>149</v>
      </c>
      <c r="D40" t="s">
        <v>60</v>
      </c>
      <c r="E40" s="27" t="s">
        <v>150</v>
      </c>
      <c r="F40" s="28" t="s">
        <v>74</v>
      </c>
      <c r="G40" s="29">
        <v>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64</v>
      </c>
      <c r="E41" s="27" t="s">
        <v>60</v>
      </c>
    </row>
    <row r="42" ht="39">
      <c r="A42" s="1" t="s">
        <v>65</v>
      </c>
      <c r="E42" s="33" t="s">
        <v>79</v>
      </c>
    </row>
    <row r="43" ht="75">
      <c r="A43" s="1" t="s">
        <v>67</v>
      </c>
      <c r="E43" s="27" t="s">
        <v>151</v>
      </c>
    </row>
    <row r="44">
      <c r="A44" s="1" t="s">
        <v>58</v>
      </c>
      <c r="B44" s="1">
        <v>10</v>
      </c>
      <c r="C44" s="26" t="s">
        <v>152</v>
      </c>
      <c r="D44" t="s">
        <v>60</v>
      </c>
      <c r="E44" s="27" t="s">
        <v>153</v>
      </c>
      <c r="F44" s="28" t="s">
        <v>62</v>
      </c>
      <c r="G44" s="29">
        <v>50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63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64</v>
      </c>
      <c r="E45" s="27" t="s">
        <v>60</v>
      </c>
    </row>
    <row r="46">
      <c r="A46" s="1" t="s">
        <v>65</v>
      </c>
    </row>
    <row r="47" ht="112.5">
      <c r="A47" s="1" t="s">
        <v>67</v>
      </c>
      <c r="E47" s="27" t="s">
        <v>154</v>
      </c>
    </row>
    <row r="48">
      <c r="A48" s="1" t="s">
        <v>58</v>
      </c>
      <c r="B48" s="1">
        <v>11</v>
      </c>
      <c r="C48" s="26" t="s">
        <v>155</v>
      </c>
      <c r="D48" t="s">
        <v>60</v>
      </c>
      <c r="E48" s="27" t="s">
        <v>156</v>
      </c>
      <c r="F48" s="28" t="s">
        <v>74</v>
      </c>
      <c r="G48" s="29">
        <v>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64</v>
      </c>
      <c r="E49" s="27" t="s">
        <v>60</v>
      </c>
    </row>
    <row r="50" ht="39">
      <c r="A50" s="1" t="s">
        <v>65</v>
      </c>
      <c r="E50" s="33" t="s">
        <v>157</v>
      </c>
    </row>
    <row r="51" ht="100">
      <c r="A51" s="1" t="s">
        <v>67</v>
      </c>
      <c r="E51" s="27" t="s">
        <v>158</v>
      </c>
    </row>
    <row r="52">
      <c r="A52" s="1" t="s">
        <v>58</v>
      </c>
      <c r="B52" s="1">
        <v>12</v>
      </c>
      <c r="C52" s="26" t="s">
        <v>159</v>
      </c>
      <c r="D52" t="s">
        <v>60</v>
      </c>
      <c r="E52" s="27" t="s">
        <v>160</v>
      </c>
      <c r="F52" s="28" t="s">
        <v>74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63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64</v>
      </c>
      <c r="E53" s="27" t="s">
        <v>60</v>
      </c>
    </row>
    <row r="54" ht="39">
      <c r="A54" s="1" t="s">
        <v>65</v>
      </c>
      <c r="E54" s="33" t="s">
        <v>79</v>
      </c>
    </row>
    <row r="55" ht="75">
      <c r="A55" s="1" t="s">
        <v>67</v>
      </c>
      <c r="E55" s="27" t="s">
        <v>161</v>
      </c>
    </row>
    <row r="56">
      <c r="A56" s="1" t="s">
        <v>58</v>
      </c>
      <c r="B56" s="1">
        <v>13</v>
      </c>
      <c r="C56" s="26" t="s">
        <v>162</v>
      </c>
      <c r="D56" t="s">
        <v>60</v>
      </c>
      <c r="E56" s="27" t="s">
        <v>163</v>
      </c>
      <c r="F56" s="28" t="s">
        <v>74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63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64</v>
      </c>
      <c r="E57" s="27" t="s">
        <v>60</v>
      </c>
    </row>
    <row r="58" ht="39">
      <c r="A58" s="1" t="s">
        <v>65</v>
      </c>
      <c r="E58" s="33" t="s">
        <v>79</v>
      </c>
    </row>
    <row r="59" ht="75">
      <c r="A59" s="1" t="s">
        <v>67</v>
      </c>
      <c r="E59" s="27" t="s">
        <v>164</v>
      </c>
    </row>
    <row r="60">
      <c r="A60" s="1" t="s">
        <v>58</v>
      </c>
      <c r="B60" s="1">
        <v>14</v>
      </c>
      <c r="C60" s="26" t="s">
        <v>165</v>
      </c>
      <c r="D60" t="s">
        <v>60</v>
      </c>
      <c r="E60" s="27" t="s">
        <v>166</v>
      </c>
      <c r="F60" s="28" t="s">
        <v>74</v>
      </c>
      <c r="G60" s="29">
        <v>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63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64</v>
      </c>
      <c r="E61" s="27" t="s">
        <v>60</v>
      </c>
    </row>
    <row r="62" ht="39">
      <c r="A62" s="1" t="s">
        <v>65</v>
      </c>
      <c r="E62" s="33" t="s">
        <v>167</v>
      </c>
    </row>
    <row r="63" ht="87.5">
      <c r="A63" s="1" t="s">
        <v>67</v>
      </c>
      <c r="E63" s="27" t="s">
        <v>168</v>
      </c>
    </row>
    <row r="64">
      <c r="A64" s="1" t="s">
        <v>58</v>
      </c>
      <c r="B64" s="1">
        <v>15</v>
      </c>
      <c r="C64" s="26" t="s">
        <v>169</v>
      </c>
      <c r="D64" t="s">
        <v>60</v>
      </c>
      <c r="E64" s="27" t="s">
        <v>170</v>
      </c>
      <c r="F64" s="28" t="s">
        <v>74</v>
      </c>
      <c r="G64" s="29">
        <v>15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63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64</v>
      </c>
      <c r="E65" s="27" t="s">
        <v>60</v>
      </c>
    </row>
    <row r="66" ht="39">
      <c r="A66" s="1" t="s">
        <v>65</v>
      </c>
      <c r="E66" s="33" t="s">
        <v>171</v>
      </c>
    </row>
    <row r="67" ht="100">
      <c r="A67" s="1" t="s">
        <v>67</v>
      </c>
      <c r="E67" s="27" t="s">
        <v>172</v>
      </c>
    </row>
    <row r="68">
      <c r="A68" s="1" t="s">
        <v>58</v>
      </c>
      <c r="B68" s="1">
        <v>16</v>
      </c>
      <c r="C68" s="26" t="s">
        <v>173</v>
      </c>
      <c r="D68" t="s">
        <v>60</v>
      </c>
      <c r="E68" s="27" t="s">
        <v>174</v>
      </c>
      <c r="F68" s="28" t="s">
        <v>74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63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64</v>
      </c>
      <c r="E69" s="27" t="s">
        <v>60</v>
      </c>
    </row>
    <row r="70" ht="39">
      <c r="A70" s="1" t="s">
        <v>65</v>
      </c>
      <c r="E70" s="33" t="s">
        <v>79</v>
      </c>
    </row>
    <row r="71" ht="125">
      <c r="A71" s="1" t="s">
        <v>67</v>
      </c>
      <c r="E71" s="27" t="s">
        <v>175</v>
      </c>
    </row>
    <row r="72">
      <c r="A72" s="1" t="s">
        <v>58</v>
      </c>
      <c r="B72" s="1">
        <v>17</v>
      </c>
      <c r="C72" s="26" t="s">
        <v>176</v>
      </c>
      <c r="D72" t="s">
        <v>60</v>
      </c>
      <c r="E72" s="27" t="s">
        <v>177</v>
      </c>
      <c r="F72" s="28" t="s">
        <v>74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63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64</v>
      </c>
      <c r="E73" s="27" t="s">
        <v>60</v>
      </c>
    </row>
    <row r="74" ht="39">
      <c r="A74" s="1" t="s">
        <v>65</v>
      </c>
      <c r="E74" s="33" t="s">
        <v>79</v>
      </c>
    </row>
    <row r="75" ht="100">
      <c r="A75" s="1" t="s">
        <v>67</v>
      </c>
      <c r="E75" s="27" t="s">
        <v>178</v>
      </c>
    </row>
    <row r="76">
      <c r="A76" s="1" t="s">
        <v>58</v>
      </c>
      <c r="B76" s="1">
        <v>18</v>
      </c>
      <c r="C76" s="26" t="s">
        <v>179</v>
      </c>
      <c r="D76" t="s">
        <v>60</v>
      </c>
      <c r="E76" s="27" t="s">
        <v>180</v>
      </c>
      <c r="F76" s="28" t="s">
        <v>74</v>
      </c>
      <c r="G76" s="29">
        <v>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64</v>
      </c>
      <c r="E77" s="27" t="s">
        <v>60</v>
      </c>
    </row>
    <row r="78" ht="39">
      <c r="A78" s="1" t="s">
        <v>65</v>
      </c>
      <c r="E78" s="33" t="s">
        <v>79</v>
      </c>
    </row>
    <row r="79" ht="100">
      <c r="A79" s="1" t="s">
        <v>67</v>
      </c>
      <c r="E79" s="27" t="s">
        <v>178</v>
      </c>
    </row>
    <row r="80">
      <c r="A80" s="1" t="s">
        <v>58</v>
      </c>
      <c r="B80" s="1">
        <v>19</v>
      </c>
      <c r="C80" s="26" t="s">
        <v>181</v>
      </c>
      <c r="D80" t="s">
        <v>60</v>
      </c>
      <c r="E80" s="27" t="s">
        <v>182</v>
      </c>
      <c r="F80" s="28" t="s">
        <v>74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63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64</v>
      </c>
      <c r="E81" s="27" t="s">
        <v>60</v>
      </c>
    </row>
    <row r="82" ht="39">
      <c r="A82" s="1" t="s">
        <v>65</v>
      </c>
      <c r="E82" s="33" t="s">
        <v>183</v>
      </c>
    </row>
    <row r="83" ht="87.5">
      <c r="A83" s="1" t="s">
        <v>67</v>
      </c>
      <c r="E83" s="27" t="s">
        <v>184</v>
      </c>
    </row>
    <row r="84">
      <c r="A84" s="1" t="s">
        <v>58</v>
      </c>
      <c r="B84" s="1">
        <v>20</v>
      </c>
      <c r="C84" s="26" t="s">
        <v>185</v>
      </c>
      <c r="D84" t="s">
        <v>60</v>
      </c>
      <c r="E84" s="27" t="s">
        <v>186</v>
      </c>
      <c r="F84" s="28" t="s">
        <v>74</v>
      </c>
      <c r="G84" s="29">
        <v>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63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64</v>
      </c>
      <c r="E85" s="27" t="s">
        <v>60</v>
      </c>
    </row>
    <row r="86" ht="39">
      <c r="A86" s="1" t="s">
        <v>65</v>
      </c>
      <c r="E86" s="33" t="s">
        <v>79</v>
      </c>
    </row>
    <row r="87" ht="100">
      <c r="A87" s="1" t="s">
        <v>67</v>
      </c>
      <c r="E87" s="27" t="s">
        <v>178</v>
      </c>
    </row>
    <row r="88">
      <c r="A88" s="1" t="s">
        <v>58</v>
      </c>
      <c r="B88" s="1">
        <v>21</v>
      </c>
      <c r="C88" s="26" t="s">
        <v>187</v>
      </c>
      <c r="D88" t="s">
        <v>60</v>
      </c>
      <c r="E88" s="27" t="s">
        <v>188</v>
      </c>
      <c r="F88" s="28" t="s">
        <v>74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64</v>
      </c>
      <c r="E89" s="27" t="s">
        <v>60</v>
      </c>
    </row>
    <row r="90" ht="39">
      <c r="A90" s="1" t="s">
        <v>65</v>
      </c>
      <c r="E90" s="33" t="s">
        <v>79</v>
      </c>
    </row>
    <row r="91" ht="100">
      <c r="A91" s="1" t="s">
        <v>67</v>
      </c>
      <c r="E91" s="27" t="s">
        <v>178</v>
      </c>
    </row>
    <row r="92">
      <c r="A92" s="1" t="s">
        <v>58</v>
      </c>
      <c r="B92" s="1">
        <v>22</v>
      </c>
      <c r="C92" s="26" t="s">
        <v>189</v>
      </c>
      <c r="D92" t="s">
        <v>60</v>
      </c>
      <c r="E92" s="27" t="s">
        <v>190</v>
      </c>
      <c r="F92" s="28" t="s">
        <v>74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64</v>
      </c>
      <c r="E93" s="27" t="s">
        <v>60</v>
      </c>
    </row>
    <row r="94" ht="39">
      <c r="A94" s="1" t="s">
        <v>65</v>
      </c>
      <c r="E94" s="33" t="s">
        <v>167</v>
      </c>
    </row>
    <row r="95" ht="75">
      <c r="A95" s="1" t="s">
        <v>67</v>
      </c>
      <c r="E95" s="27" t="s">
        <v>191</v>
      </c>
    </row>
    <row r="96">
      <c r="A96" s="1" t="s">
        <v>58</v>
      </c>
      <c r="B96" s="1">
        <v>23</v>
      </c>
      <c r="C96" s="26" t="s">
        <v>192</v>
      </c>
      <c r="D96" t="s">
        <v>60</v>
      </c>
      <c r="E96" s="27" t="s">
        <v>193</v>
      </c>
      <c r="F96" s="28" t="s">
        <v>74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64</v>
      </c>
      <c r="E97" s="27" t="s">
        <v>193</v>
      </c>
    </row>
    <row r="98" ht="39">
      <c r="A98" s="1" t="s">
        <v>65</v>
      </c>
      <c r="E98" s="33" t="s">
        <v>79</v>
      </c>
    </row>
    <row r="99">
      <c r="A99" s="1" t="s">
        <v>67</v>
      </c>
      <c r="E99" s="27" t="s">
        <v>60</v>
      </c>
    </row>
    <row r="100" ht="13">
      <c r="A100" s="1" t="s">
        <v>55</v>
      </c>
      <c r="C100" s="22" t="s">
        <v>56</v>
      </c>
      <c r="E100" s="23" t="s">
        <v>57</v>
      </c>
      <c r="L100" s="24">
        <f>SUMIFS(L101:L328,A101:A328,"P")</f>
        <v>0</v>
      </c>
      <c r="M100" s="24">
        <f>SUMIFS(M101:M328,A101:A328,"P")</f>
        <v>0</v>
      </c>
      <c r="N100" s="25"/>
    </row>
    <row r="101">
      <c r="A101" s="1" t="s">
        <v>58</v>
      </c>
      <c r="B101" s="1">
        <v>24</v>
      </c>
      <c r="C101" s="26" t="s">
        <v>194</v>
      </c>
      <c r="D101" t="s">
        <v>60</v>
      </c>
      <c r="E101" s="27" t="s">
        <v>195</v>
      </c>
      <c r="F101" s="28" t="s">
        <v>62</v>
      </c>
      <c r="G101" s="29">
        <v>105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64</v>
      </c>
      <c r="E102" s="27" t="s">
        <v>60</v>
      </c>
    </row>
    <row r="103" ht="91">
      <c r="A103" s="1" t="s">
        <v>65</v>
      </c>
      <c r="E103" s="33" t="s">
        <v>196</v>
      </c>
    </row>
    <row r="104" ht="75">
      <c r="A104" s="1" t="s">
        <v>67</v>
      </c>
      <c r="E104" s="27" t="s">
        <v>197</v>
      </c>
    </row>
    <row r="105">
      <c r="A105" s="1" t="s">
        <v>58</v>
      </c>
      <c r="B105" s="1">
        <v>25</v>
      </c>
      <c r="C105" s="26" t="s">
        <v>198</v>
      </c>
      <c r="D105" t="s">
        <v>60</v>
      </c>
      <c r="E105" s="27" t="s">
        <v>199</v>
      </c>
      <c r="F105" s="28" t="s">
        <v>62</v>
      </c>
      <c r="G105" s="29">
        <v>245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64</v>
      </c>
      <c r="E106" s="27" t="s">
        <v>60</v>
      </c>
    </row>
    <row r="107" ht="117">
      <c r="A107" s="1" t="s">
        <v>65</v>
      </c>
      <c r="E107" s="33" t="s">
        <v>200</v>
      </c>
    </row>
    <row r="108" ht="75">
      <c r="A108" s="1" t="s">
        <v>67</v>
      </c>
      <c r="E108" s="27" t="s">
        <v>197</v>
      </c>
    </row>
    <row r="109">
      <c r="A109" s="1" t="s">
        <v>58</v>
      </c>
      <c r="B109" s="1">
        <v>71</v>
      </c>
      <c r="C109" s="26" t="s">
        <v>201</v>
      </c>
      <c r="D109" t="s">
        <v>60</v>
      </c>
      <c r="E109" s="27" t="s">
        <v>202</v>
      </c>
      <c r="F109" s="28" t="s">
        <v>74</v>
      </c>
      <c r="G109" s="29">
        <v>48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64</v>
      </c>
      <c r="E110" s="27" t="s">
        <v>60</v>
      </c>
    </row>
    <row r="111" ht="39">
      <c r="A111" s="1" t="s">
        <v>65</v>
      </c>
      <c r="E111" s="33" t="s">
        <v>203</v>
      </c>
    </row>
    <row r="112" ht="37.5">
      <c r="A112" s="1" t="s">
        <v>67</v>
      </c>
      <c r="E112" s="27" t="s">
        <v>204</v>
      </c>
    </row>
    <row r="113">
      <c r="A113" s="1" t="s">
        <v>58</v>
      </c>
      <c r="B113" s="1">
        <v>73</v>
      </c>
      <c r="C113" s="26" t="s">
        <v>205</v>
      </c>
      <c r="D113" t="s">
        <v>60</v>
      </c>
      <c r="E113" s="27" t="s">
        <v>206</v>
      </c>
      <c r="F113" s="28" t="s">
        <v>62</v>
      </c>
      <c r="G113" s="29">
        <v>30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64</v>
      </c>
      <c r="E114" s="27" t="s">
        <v>60</v>
      </c>
    </row>
    <row r="115" ht="39">
      <c r="A115" s="1" t="s">
        <v>65</v>
      </c>
      <c r="E115" s="33" t="s">
        <v>207</v>
      </c>
    </row>
    <row r="116" ht="62.5">
      <c r="A116" s="1" t="s">
        <v>67</v>
      </c>
      <c r="E116" s="27" t="s">
        <v>208</v>
      </c>
    </row>
    <row r="117" ht="25">
      <c r="A117" s="1" t="s">
        <v>58</v>
      </c>
      <c r="B117" s="1">
        <v>26</v>
      </c>
      <c r="C117" s="26" t="s">
        <v>209</v>
      </c>
      <c r="D117" t="s">
        <v>60</v>
      </c>
      <c r="E117" s="27" t="s">
        <v>210</v>
      </c>
      <c r="F117" s="28" t="s">
        <v>74</v>
      </c>
      <c r="G117" s="29">
        <v>6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64</v>
      </c>
      <c r="E118" s="27" t="s">
        <v>60</v>
      </c>
    </row>
    <row r="119" ht="39">
      <c r="A119" s="1" t="s">
        <v>65</v>
      </c>
      <c r="E119" s="33" t="s">
        <v>211</v>
      </c>
    </row>
    <row r="120" ht="87.5">
      <c r="A120" s="1" t="s">
        <v>67</v>
      </c>
      <c r="E120" s="27" t="s">
        <v>212</v>
      </c>
    </row>
    <row r="121" ht="25">
      <c r="A121" s="1" t="s">
        <v>58</v>
      </c>
      <c r="B121" s="1">
        <v>27</v>
      </c>
      <c r="C121" s="26" t="s">
        <v>213</v>
      </c>
      <c r="D121" t="s">
        <v>60</v>
      </c>
      <c r="E121" s="27" t="s">
        <v>214</v>
      </c>
      <c r="F121" s="28" t="s">
        <v>74</v>
      </c>
      <c r="G121" s="29">
        <v>10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64</v>
      </c>
      <c r="E122" s="27" t="s">
        <v>60</v>
      </c>
    </row>
    <row r="123" ht="39">
      <c r="A123" s="1" t="s">
        <v>65</v>
      </c>
      <c r="E123" s="33" t="s">
        <v>215</v>
      </c>
    </row>
    <row r="124" ht="87.5">
      <c r="A124" s="1" t="s">
        <v>67</v>
      </c>
      <c r="E124" s="27" t="s">
        <v>212</v>
      </c>
    </row>
    <row r="125" ht="25">
      <c r="A125" s="1" t="s">
        <v>58</v>
      </c>
      <c r="B125" s="1">
        <v>68</v>
      </c>
      <c r="C125" s="26" t="s">
        <v>216</v>
      </c>
      <c r="D125" t="s">
        <v>60</v>
      </c>
      <c r="E125" s="27" t="s">
        <v>217</v>
      </c>
      <c r="F125" s="28" t="s">
        <v>74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64</v>
      </c>
      <c r="E126" s="27" t="s">
        <v>60</v>
      </c>
    </row>
    <row r="127" ht="39">
      <c r="A127" s="1" t="s">
        <v>65</v>
      </c>
      <c r="E127" s="33" t="s">
        <v>79</v>
      </c>
    </row>
    <row r="128" ht="125">
      <c r="A128" s="1" t="s">
        <v>67</v>
      </c>
      <c r="E128" s="27" t="s">
        <v>218</v>
      </c>
    </row>
    <row r="129">
      <c r="A129" s="1" t="s">
        <v>58</v>
      </c>
      <c r="B129" s="1">
        <v>28</v>
      </c>
      <c r="C129" s="26" t="s">
        <v>219</v>
      </c>
      <c r="D129" t="s">
        <v>60</v>
      </c>
      <c r="E129" s="27" t="s">
        <v>220</v>
      </c>
      <c r="F129" s="28" t="s">
        <v>221</v>
      </c>
      <c r="G129" s="29">
        <v>4.4450000000000003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64</v>
      </c>
      <c r="E130" s="27" t="s">
        <v>60</v>
      </c>
    </row>
    <row r="131" ht="65">
      <c r="A131" s="1" t="s">
        <v>65</v>
      </c>
      <c r="E131" s="33" t="s">
        <v>222</v>
      </c>
    </row>
    <row r="132" ht="75">
      <c r="A132" s="1" t="s">
        <v>67</v>
      </c>
      <c r="E132" s="27" t="s">
        <v>223</v>
      </c>
    </row>
    <row r="133">
      <c r="A133" s="1" t="s">
        <v>58</v>
      </c>
      <c r="B133" s="1">
        <v>29</v>
      </c>
      <c r="C133" s="26" t="s">
        <v>224</v>
      </c>
      <c r="D133" t="s">
        <v>60</v>
      </c>
      <c r="E133" s="27" t="s">
        <v>225</v>
      </c>
      <c r="F133" s="28" t="s">
        <v>221</v>
      </c>
      <c r="G133" s="29">
        <v>7.5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64</v>
      </c>
      <c r="E134" s="27" t="s">
        <v>60</v>
      </c>
    </row>
    <row r="135" ht="78">
      <c r="A135" s="1" t="s">
        <v>65</v>
      </c>
      <c r="E135" s="33" t="s">
        <v>226</v>
      </c>
    </row>
    <row r="136" ht="75">
      <c r="A136" s="1" t="s">
        <v>67</v>
      </c>
      <c r="E136" s="27" t="s">
        <v>223</v>
      </c>
    </row>
    <row r="137">
      <c r="A137" s="1" t="s">
        <v>58</v>
      </c>
      <c r="B137" s="1">
        <v>30</v>
      </c>
      <c r="C137" s="26" t="s">
        <v>227</v>
      </c>
      <c r="D137" t="s">
        <v>60</v>
      </c>
      <c r="E137" s="27" t="s">
        <v>228</v>
      </c>
      <c r="F137" s="28" t="s">
        <v>221</v>
      </c>
      <c r="G137" s="29">
        <v>4.4450000000000003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63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64</v>
      </c>
      <c r="E138" s="27" t="s">
        <v>60</v>
      </c>
    </row>
    <row r="139" ht="65">
      <c r="A139" s="1" t="s">
        <v>65</v>
      </c>
      <c r="E139" s="33" t="s">
        <v>222</v>
      </c>
    </row>
    <row r="140" ht="187.5">
      <c r="A140" s="1" t="s">
        <v>67</v>
      </c>
      <c r="E140" s="27" t="s">
        <v>229</v>
      </c>
    </row>
    <row r="141">
      <c r="A141" s="1" t="s">
        <v>58</v>
      </c>
      <c r="B141" s="1">
        <v>31</v>
      </c>
      <c r="C141" s="26" t="s">
        <v>230</v>
      </c>
      <c r="D141" t="s">
        <v>60</v>
      </c>
      <c r="E141" s="27" t="s">
        <v>231</v>
      </c>
      <c r="F141" s="28" t="s">
        <v>221</v>
      </c>
      <c r="G141" s="29">
        <v>7.5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64</v>
      </c>
      <c r="E142" s="27" t="s">
        <v>60</v>
      </c>
    </row>
    <row r="143" ht="78">
      <c r="A143" s="1" t="s">
        <v>65</v>
      </c>
      <c r="E143" s="33" t="s">
        <v>226</v>
      </c>
    </row>
    <row r="144" ht="187.5">
      <c r="A144" s="1" t="s">
        <v>67</v>
      </c>
      <c r="E144" s="27" t="s">
        <v>232</v>
      </c>
    </row>
    <row r="145" ht="25">
      <c r="A145" s="1" t="s">
        <v>58</v>
      </c>
      <c r="B145" s="1">
        <v>32</v>
      </c>
      <c r="C145" s="26" t="s">
        <v>233</v>
      </c>
      <c r="D145" t="s">
        <v>60</v>
      </c>
      <c r="E145" s="27" t="s">
        <v>234</v>
      </c>
      <c r="F145" s="28" t="s">
        <v>74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63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64</v>
      </c>
      <c r="E146" s="27" t="s">
        <v>60</v>
      </c>
    </row>
    <row r="147" ht="39">
      <c r="A147" s="1" t="s">
        <v>65</v>
      </c>
      <c r="E147" s="33" t="s">
        <v>235</v>
      </c>
    </row>
    <row r="148" ht="112.5">
      <c r="A148" s="1" t="s">
        <v>67</v>
      </c>
      <c r="E148" s="27" t="s">
        <v>236</v>
      </c>
    </row>
    <row r="149" ht="25">
      <c r="A149" s="1" t="s">
        <v>58</v>
      </c>
      <c r="B149" s="1">
        <v>33</v>
      </c>
      <c r="C149" s="26" t="s">
        <v>237</v>
      </c>
      <c r="D149" t="s">
        <v>60</v>
      </c>
      <c r="E149" s="27" t="s">
        <v>238</v>
      </c>
      <c r="F149" s="28" t="s">
        <v>74</v>
      </c>
      <c r="G149" s="29">
        <v>12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63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64</v>
      </c>
      <c r="E150" s="27" t="s">
        <v>60</v>
      </c>
    </row>
    <row r="151" ht="39">
      <c r="A151" s="1" t="s">
        <v>65</v>
      </c>
      <c r="E151" s="33" t="s">
        <v>239</v>
      </c>
    </row>
    <row r="152" ht="112.5">
      <c r="A152" s="1" t="s">
        <v>67</v>
      </c>
      <c r="E152" s="27" t="s">
        <v>236</v>
      </c>
    </row>
    <row r="153" ht="25">
      <c r="A153" s="1" t="s">
        <v>58</v>
      </c>
      <c r="B153" s="1">
        <v>34</v>
      </c>
      <c r="C153" s="26" t="s">
        <v>240</v>
      </c>
      <c r="D153" t="s">
        <v>60</v>
      </c>
      <c r="E153" s="27" t="s">
        <v>241</v>
      </c>
      <c r="F153" s="28" t="s">
        <v>74</v>
      </c>
      <c r="G153" s="29">
        <v>2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63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64</v>
      </c>
      <c r="E154" s="27" t="s">
        <v>60</v>
      </c>
    </row>
    <row r="155" ht="39">
      <c r="A155" s="1" t="s">
        <v>65</v>
      </c>
      <c r="E155" s="33" t="s">
        <v>167</v>
      </c>
    </row>
    <row r="156" ht="137.5">
      <c r="A156" s="1" t="s">
        <v>67</v>
      </c>
      <c r="E156" s="27" t="s">
        <v>242</v>
      </c>
    </row>
    <row r="157">
      <c r="A157" s="1" t="s">
        <v>58</v>
      </c>
      <c r="B157" s="1">
        <v>36</v>
      </c>
      <c r="C157" s="26" t="s">
        <v>59</v>
      </c>
      <c r="D157" t="s">
        <v>60</v>
      </c>
      <c r="E157" s="27" t="s">
        <v>61</v>
      </c>
      <c r="F157" s="28" t="s">
        <v>62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63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64</v>
      </c>
      <c r="E158" s="27" t="s">
        <v>60</v>
      </c>
    </row>
    <row r="159" ht="39">
      <c r="A159" s="1" t="s">
        <v>65</v>
      </c>
      <c r="E159" s="33" t="s">
        <v>243</v>
      </c>
    </row>
    <row r="160" ht="112.5">
      <c r="A160" s="1" t="s">
        <v>67</v>
      </c>
      <c r="E160" s="27" t="s">
        <v>68</v>
      </c>
    </row>
    <row r="161">
      <c r="A161" s="1" t="s">
        <v>58</v>
      </c>
      <c r="B161" s="1">
        <v>37</v>
      </c>
      <c r="C161" s="26" t="s">
        <v>69</v>
      </c>
      <c r="D161" t="s">
        <v>60</v>
      </c>
      <c r="E161" s="27" t="s">
        <v>70</v>
      </c>
      <c r="F161" s="28" t="s">
        <v>62</v>
      </c>
      <c r="G161" s="29">
        <v>20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63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64</v>
      </c>
      <c r="E162" s="27" t="s">
        <v>60</v>
      </c>
    </row>
    <row r="163" ht="39">
      <c r="A163" s="1" t="s">
        <v>65</v>
      </c>
      <c r="E163" s="33" t="s">
        <v>243</v>
      </c>
    </row>
    <row r="164" ht="112.5">
      <c r="A164" s="1" t="s">
        <v>67</v>
      </c>
      <c r="E164" s="27" t="s">
        <v>71</v>
      </c>
    </row>
    <row r="165">
      <c r="A165" s="1" t="s">
        <v>58</v>
      </c>
      <c r="B165" s="1">
        <v>39</v>
      </c>
      <c r="C165" s="26" t="s">
        <v>244</v>
      </c>
      <c r="D165" t="s">
        <v>60</v>
      </c>
      <c r="E165" s="27" t="s">
        <v>245</v>
      </c>
      <c r="F165" s="28" t="s">
        <v>74</v>
      </c>
      <c r="G165" s="29">
        <v>2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63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64</v>
      </c>
      <c r="E166" s="27" t="s">
        <v>60</v>
      </c>
    </row>
    <row r="167" ht="39">
      <c r="A167" s="1" t="s">
        <v>65</v>
      </c>
      <c r="E167" s="33" t="s">
        <v>167</v>
      </c>
    </row>
    <row r="168" ht="112.5">
      <c r="A168" s="1" t="s">
        <v>67</v>
      </c>
      <c r="E168" s="27" t="s">
        <v>246</v>
      </c>
    </row>
    <row r="169">
      <c r="A169" s="1" t="s">
        <v>58</v>
      </c>
      <c r="B169" s="1">
        <v>40</v>
      </c>
      <c r="C169" s="26" t="s">
        <v>247</v>
      </c>
      <c r="D169" t="s">
        <v>60</v>
      </c>
      <c r="E169" s="27" t="s">
        <v>248</v>
      </c>
      <c r="F169" s="28" t="s">
        <v>74</v>
      </c>
      <c r="G169" s="29">
        <v>2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63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64</v>
      </c>
      <c r="E170" s="27" t="s">
        <v>60</v>
      </c>
    </row>
    <row r="171" ht="39">
      <c r="A171" s="1" t="s">
        <v>65</v>
      </c>
      <c r="E171" s="33" t="s">
        <v>167</v>
      </c>
    </row>
    <row r="172" ht="100">
      <c r="A172" s="1" t="s">
        <v>67</v>
      </c>
      <c r="E172" s="27" t="s">
        <v>249</v>
      </c>
    </row>
    <row r="173">
      <c r="A173" s="1" t="s">
        <v>58</v>
      </c>
      <c r="B173" s="1">
        <v>42</v>
      </c>
      <c r="C173" s="26" t="s">
        <v>250</v>
      </c>
      <c r="D173" t="s">
        <v>60</v>
      </c>
      <c r="E173" s="27" t="s">
        <v>251</v>
      </c>
      <c r="F173" s="28" t="s">
        <v>74</v>
      </c>
      <c r="G173" s="29">
        <v>1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63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64</v>
      </c>
      <c r="E174" s="27" t="s">
        <v>60</v>
      </c>
    </row>
    <row r="175" ht="39">
      <c r="A175" s="1" t="s">
        <v>65</v>
      </c>
      <c r="E175" s="33" t="s">
        <v>79</v>
      </c>
    </row>
    <row r="176" ht="100">
      <c r="A176" s="1" t="s">
        <v>67</v>
      </c>
      <c r="E176" s="27" t="s">
        <v>252</v>
      </c>
    </row>
    <row r="177">
      <c r="A177" s="1" t="s">
        <v>58</v>
      </c>
      <c r="B177" s="1">
        <v>43</v>
      </c>
      <c r="C177" s="26" t="s">
        <v>253</v>
      </c>
      <c r="D177" t="s">
        <v>60</v>
      </c>
      <c r="E177" s="27" t="s">
        <v>254</v>
      </c>
      <c r="F177" s="28" t="s">
        <v>74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63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64</v>
      </c>
      <c r="E178" s="27" t="s">
        <v>60</v>
      </c>
    </row>
    <row r="179" ht="39">
      <c r="A179" s="1" t="s">
        <v>65</v>
      </c>
      <c r="E179" s="33" t="s">
        <v>79</v>
      </c>
    </row>
    <row r="180" ht="100">
      <c r="A180" s="1" t="s">
        <v>67</v>
      </c>
      <c r="E180" s="27" t="s">
        <v>255</v>
      </c>
    </row>
    <row r="181">
      <c r="A181" s="1" t="s">
        <v>58</v>
      </c>
      <c r="B181" s="1">
        <v>44</v>
      </c>
      <c r="C181" s="26" t="s">
        <v>256</v>
      </c>
      <c r="D181" t="s">
        <v>60</v>
      </c>
      <c r="E181" s="27" t="s">
        <v>257</v>
      </c>
      <c r="F181" s="28" t="s">
        <v>74</v>
      </c>
      <c r="G181" s="29">
        <v>1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63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64</v>
      </c>
      <c r="E182" s="27" t="s">
        <v>60</v>
      </c>
    </row>
    <row r="183" ht="39">
      <c r="A183" s="1" t="s">
        <v>65</v>
      </c>
      <c r="E183" s="33" t="s">
        <v>79</v>
      </c>
    </row>
    <row r="184" ht="100">
      <c r="A184" s="1" t="s">
        <v>67</v>
      </c>
      <c r="E184" s="27" t="s">
        <v>258</v>
      </c>
    </row>
    <row r="185" ht="25">
      <c r="A185" s="1" t="s">
        <v>58</v>
      </c>
      <c r="B185" s="1">
        <v>45</v>
      </c>
      <c r="C185" s="26" t="s">
        <v>259</v>
      </c>
      <c r="D185" t="s">
        <v>60</v>
      </c>
      <c r="E185" s="27" t="s">
        <v>260</v>
      </c>
      <c r="F185" s="28" t="s">
        <v>261</v>
      </c>
      <c r="G185" s="29">
        <v>1.3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63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64</v>
      </c>
      <c r="E186" s="27" t="s">
        <v>60</v>
      </c>
    </row>
    <row r="187" ht="39">
      <c r="A187" s="1" t="s">
        <v>65</v>
      </c>
      <c r="E187" s="33" t="s">
        <v>262</v>
      </c>
    </row>
    <row r="188" ht="137.5">
      <c r="A188" s="1" t="s">
        <v>67</v>
      </c>
      <c r="E188" s="27" t="s">
        <v>263</v>
      </c>
    </row>
    <row r="189">
      <c r="A189" s="1" t="s">
        <v>58</v>
      </c>
      <c r="B189" s="1">
        <v>46</v>
      </c>
      <c r="C189" s="26" t="s">
        <v>264</v>
      </c>
      <c r="D189" t="s">
        <v>60</v>
      </c>
      <c r="E189" s="27" t="s">
        <v>265</v>
      </c>
      <c r="F189" s="28" t="s">
        <v>74</v>
      </c>
      <c r="G189" s="29">
        <v>1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63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64</v>
      </c>
      <c r="E190" s="27" t="s">
        <v>60</v>
      </c>
    </row>
    <row r="191" ht="39">
      <c r="A191" s="1" t="s">
        <v>65</v>
      </c>
      <c r="E191" s="33" t="s">
        <v>79</v>
      </c>
    </row>
    <row r="192" ht="112.5">
      <c r="A192" s="1" t="s">
        <v>67</v>
      </c>
      <c r="E192" s="27" t="s">
        <v>266</v>
      </c>
    </row>
    <row r="193">
      <c r="A193" s="1" t="s">
        <v>58</v>
      </c>
      <c r="B193" s="1">
        <v>47</v>
      </c>
      <c r="C193" s="26" t="s">
        <v>267</v>
      </c>
      <c r="D193" t="s">
        <v>60</v>
      </c>
      <c r="E193" s="27" t="s">
        <v>268</v>
      </c>
      <c r="F193" s="28" t="s">
        <v>74</v>
      </c>
      <c r="G193" s="29">
        <v>1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63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64</v>
      </c>
      <c r="E194" s="27" t="s">
        <v>60</v>
      </c>
    </row>
    <row r="195" ht="39">
      <c r="A195" s="1" t="s">
        <v>65</v>
      </c>
      <c r="E195" s="33" t="s">
        <v>79</v>
      </c>
    </row>
    <row r="196" ht="112.5">
      <c r="A196" s="1" t="s">
        <v>67</v>
      </c>
      <c r="E196" s="27" t="s">
        <v>269</v>
      </c>
    </row>
    <row r="197" ht="25">
      <c r="A197" s="1" t="s">
        <v>58</v>
      </c>
      <c r="B197" s="1">
        <v>50</v>
      </c>
      <c r="C197" s="26" t="s">
        <v>270</v>
      </c>
      <c r="D197" t="s">
        <v>60</v>
      </c>
      <c r="E197" s="27" t="s">
        <v>271</v>
      </c>
      <c r="F197" s="28" t="s">
        <v>74</v>
      </c>
      <c r="G197" s="29">
        <v>2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63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64</v>
      </c>
      <c r="E198" s="27" t="s">
        <v>60</v>
      </c>
    </row>
    <row r="199" ht="39">
      <c r="A199" s="1" t="s">
        <v>65</v>
      </c>
      <c r="E199" s="33" t="s">
        <v>167</v>
      </c>
    </row>
    <row r="200" ht="112.5">
      <c r="A200" s="1" t="s">
        <v>67</v>
      </c>
      <c r="E200" s="27" t="s">
        <v>272</v>
      </c>
    </row>
    <row r="201" ht="25">
      <c r="A201" s="1" t="s">
        <v>58</v>
      </c>
      <c r="B201" s="1">
        <v>51</v>
      </c>
      <c r="C201" s="26" t="s">
        <v>273</v>
      </c>
      <c r="D201" t="s">
        <v>60</v>
      </c>
      <c r="E201" s="27" t="s">
        <v>274</v>
      </c>
      <c r="F201" s="28" t="s">
        <v>74</v>
      </c>
      <c r="G201" s="29">
        <v>2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63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64</v>
      </c>
      <c r="E202" s="27" t="s">
        <v>60</v>
      </c>
    </row>
    <row r="203" ht="39">
      <c r="A203" s="1" t="s">
        <v>65</v>
      </c>
      <c r="E203" s="33" t="s">
        <v>167</v>
      </c>
    </row>
    <row r="204" ht="137.5">
      <c r="A204" s="1" t="s">
        <v>67</v>
      </c>
      <c r="E204" s="27" t="s">
        <v>275</v>
      </c>
    </row>
    <row r="205" ht="25">
      <c r="A205" s="1" t="s">
        <v>58</v>
      </c>
      <c r="B205" s="1">
        <v>52</v>
      </c>
      <c r="C205" s="26" t="s">
        <v>276</v>
      </c>
      <c r="D205" t="s">
        <v>60</v>
      </c>
      <c r="E205" s="27" t="s">
        <v>277</v>
      </c>
      <c r="F205" s="28" t="s">
        <v>74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63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64</v>
      </c>
      <c r="E206" s="27" t="s">
        <v>60</v>
      </c>
    </row>
    <row r="207" ht="39">
      <c r="A207" s="1" t="s">
        <v>65</v>
      </c>
      <c r="E207" s="33" t="s">
        <v>79</v>
      </c>
    </row>
    <row r="208" ht="112.5">
      <c r="A208" s="1" t="s">
        <v>67</v>
      </c>
      <c r="E208" s="27" t="s">
        <v>278</v>
      </c>
    </row>
    <row r="209">
      <c r="A209" s="1" t="s">
        <v>58</v>
      </c>
      <c r="B209" s="1">
        <v>53</v>
      </c>
      <c r="C209" s="26" t="s">
        <v>279</v>
      </c>
      <c r="D209" t="s">
        <v>60</v>
      </c>
      <c r="E209" s="27" t="s">
        <v>280</v>
      </c>
      <c r="F209" s="28" t="s">
        <v>74</v>
      </c>
      <c r="G209" s="29">
        <v>1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63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64</v>
      </c>
      <c r="E210" s="27" t="s">
        <v>60</v>
      </c>
    </row>
    <row r="211" ht="39">
      <c r="A211" s="1" t="s">
        <v>65</v>
      </c>
      <c r="E211" s="33" t="s">
        <v>79</v>
      </c>
    </row>
    <row r="212" ht="150">
      <c r="A212" s="1" t="s">
        <v>67</v>
      </c>
      <c r="E212" s="27" t="s">
        <v>281</v>
      </c>
    </row>
    <row r="213">
      <c r="A213" s="1" t="s">
        <v>58</v>
      </c>
      <c r="B213" s="1">
        <v>54</v>
      </c>
      <c r="C213" s="26" t="s">
        <v>282</v>
      </c>
      <c r="D213" t="s">
        <v>60</v>
      </c>
      <c r="E213" s="27" t="s">
        <v>283</v>
      </c>
      <c r="F213" s="28" t="s">
        <v>74</v>
      </c>
      <c r="G213" s="29">
        <v>2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63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64</v>
      </c>
      <c r="E214" s="27" t="s">
        <v>60</v>
      </c>
    </row>
    <row r="215" ht="52">
      <c r="A215" s="1" t="s">
        <v>65</v>
      </c>
      <c r="E215" s="33" t="s">
        <v>284</v>
      </c>
    </row>
    <row r="216" ht="112.5">
      <c r="A216" s="1" t="s">
        <v>67</v>
      </c>
      <c r="E216" s="27" t="s">
        <v>285</v>
      </c>
    </row>
    <row r="217">
      <c r="A217" s="1" t="s">
        <v>58</v>
      </c>
      <c r="B217" s="1">
        <v>55</v>
      </c>
      <c r="C217" s="26" t="s">
        <v>286</v>
      </c>
      <c r="D217" t="s">
        <v>60</v>
      </c>
      <c r="E217" s="27" t="s">
        <v>287</v>
      </c>
      <c r="F217" s="28" t="s">
        <v>74</v>
      </c>
      <c r="G217" s="29">
        <v>2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63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64</v>
      </c>
      <c r="E218" s="27" t="s">
        <v>60</v>
      </c>
    </row>
    <row r="219" ht="52">
      <c r="A219" s="1" t="s">
        <v>65</v>
      </c>
      <c r="E219" s="33" t="s">
        <v>284</v>
      </c>
    </row>
    <row r="220" ht="125">
      <c r="A220" s="1" t="s">
        <v>67</v>
      </c>
      <c r="E220" s="27" t="s">
        <v>288</v>
      </c>
    </row>
    <row r="221">
      <c r="A221" s="1" t="s">
        <v>58</v>
      </c>
      <c r="B221" s="1">
        <v>56</v>
      </c>
      <c r="C221" s="26" t="s">
        <v>289</v>
      </c>
      <c r="D221" t="s">
        <v>60</v>
      </c>
      <c r="E221" s="27" t="s">
        <v>290</v>
      </c>
      <c r="F221" s="28" t="s">
        <v>74</v>
      </c>
      <c r="G221" s="29">
        <v>2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63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64</v>
      </c>
      <c r="E222" s="27" t="s">
        <v>60</v>
      </c>
    </row>
    <row r="223" ht="52">
      <c r="A223" s="1" t="s">
        <v>65</v>
      </c>
      <c r="E223" s="33" t="s">
        <v>291</v>
      </c>
    </row>
    <row r="224" ht="112.5">
      <c r="A224" s="1" t="s">
        <v>67</v>
      </c>
      <c r="E224" s="27" t="s">
        <v>292</v>
      </c>
    </row>
    <row r="225">
      <c r="A225" s="1" t="s">
        <v>58</v>
      </c>
      <c r="B225" s="1">
        <v>57</v>
      </c>
      <c r="C225" s="26" t="s">
        <v>293</v>
      </c>
      <c r="D225" t="s">
        <v>60</v>
      </c>
      <c r="E225" s="27" t="s">
        <v>294</v>
      </c>
      <c r="F225" s="28" t="s">
        <v>74</v>
      </c>
      <c r="G225" s="29">
        <v>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63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64</v>
      </c>
      <c r="E226" s="27" t="s">
        <v>60</v>
      </c>
    </row>
    <row r="227" ht="52">
      <c r="A227" s="1" t="s">
        <v>65</v>
      </c>
      <c r="E227" s="33" t="s">
        <v>291</v>
      </c>
    </row>
    <row r="228" ht="125">
      <c r="A228" s="1" t="s">
        <v>67</v>
      </c>
      <c r="E228" s="27" t="s">
        <v>295</v>
      </c>
    </row>
    <row r="229">
      <c r="A229" s="1" t="s">
        <v>58</v>
      </c>
      <c r="B229" s="1">
        <v>58</v>
      </c>
      <c r="C229" s="26" t="s">
        <v>296</v>
      </c>
      <c r="D229" t="s">
        <v>60</v>
      </c>
      <c r="E229" s="27" t="s">
        <v>297</v>
      </c>
      <c r="F229" s="28" t="s">
        <v>74</v>
      </c>
      <c r="G229" s="29">
        <v>1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63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64</v>
      </c>
      <c r="E230" s="27" t="s">
        <v>60</v>
      </c>
    </row>
    <row r="231" ht="39">
      <c r="A231" s="1" t="s">
        <v>65</v>
      </c>
      <c r="E231" s="33" t="s">
        <v>79</v>
      </c>
    </row>
    <row r="232" ht="112.5">
      <c r="A232" s="1" t="s">
        <v>67</v>
      </c>
      <c r="E232" s="27" t="s">
        <v>298</v>
      </c>
    </row>
    <row r="233">
      <c r="A233" s="1" t="s">
        <v>58</v>
      </c>
      <c r="B233" s="1">
        <v>59</v>
      </c>
      <c r="C233" s="26" t="s">
        <v>299</v>
      </c>
      <c r="D233" t="s">
        <v>60</v>
      </c>
      <c r="E233" s="27" t="s">
        <v>300</v>
      </c>
      <c r="F233" s="28" t="s">
        <v>74</v>
      </c>
      <c r="G233" s="29">
        <v>1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63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64</v>
      </c>
      <c r="E234" s="27" t="s">
        <v>60</v>
      </c>
    </row>
    <row r="235" ht="39">
      <c r="A235" s="1" t="s">
        <v>65</v>
      </c>
      <c r="E235" s="33" t="s">
        <v>79</v>
      </c>
    </row>
    <row r="236" ht="100">
      <c r="A236" s="1" t="s">
        <v>67</v>
      </c>
      <c r="E236" s="27" t="s">
        <v>301</v>
      </c>
    </row>
    <row r="237">
      <c r="A237" s="1" t="s">
        <v>58</v>
      </c>
      <c r="B237" s="1">
        <v>60</v>
      </c>
      <c r="C237" s="26" t="s">
        <v>302</v>
      </c>
      <c r="D237" t="s">
        <v>60</v>
      </c>
      <c r="E237" s="27" t="s">
        <v>303</v>
      </c>
      <c r="F237" s="28" t="s">
        <v>304</v>
      </c>
      <c r="G237" s="29">
        <v>0.255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63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64</v>
      </c>
      <c r="E238" s="27" t="s">
        <v>60</v>
      </c>
    </row>
    <row r="239" ht="91">
      <c r="A239" s="1" t="s">
        <v>65</v>
      </c>
      <c r="E239" s="33" t="s">
        <v>305</v>
      </c>
    </row>
    <row r="240" ht="150">
      <c r="A240" s="1" t="s">
        <v>67</v>
      </c>
      <c r="E240" s="27" t="s">
        <v>306</v>
      </c>
    </row>
    <row r="241">
      <c r="A241" s="1" t="s">
        <v>58</v>
      </c>
      <c r="B241" s="1">
        <v>61</v>
      </c>
      <c r="C241" s="26" t="s">
        <v>307</v>
      </c>
      <c r="D241" t="s">
        <v>60</v>
      </c>
      <c r="E241" s="27" t="s">
        <v>308</v>
      </c>
      <c r="F241" s="28" t="s">
        <v>62</v>
      </c>
      <c r="G241" s="29">
        <v>65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63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64</v>
      </c>
      <c r="E242" s="27" t="s">
        <v>60</v>
      </c>
    </row>
    <row r="243" ht="91">
      <c r="A243" s="1" t="s">
        <v>65</v>
      </c>
      <c r="E243" s="33" t="s">
        <v>309</v>
      </c>
    </row>
    <row r="244" ht="112.5">
      <c r="A244" s="1" t="s">
        <v>67</v>
      </c>
      <c r="E244" s="27" t="s">
        <v>310</v>
      </c>
    </row>
    <row r="245">
      <c r="A245" s="1" t="s">
        <v>58</v>
      </c>
      <c r="B245" s="1">
        <v>119</v>
      </c>
      <c r="C245" s="26" t="s">
        <v>311</v>
      </c>
      <c r="D245" t="s">
        <v>60</v>
      </c>
      <c r="E245" s="27" t="s">
        <v>312</v>
      </c>
      <c r="F245" s="28" t="s">
        <v>313</v>
      </c>
      <c r="G245" s="29">
        <v>20.640000000000001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63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64</v>
      </c>
      <c r="E246" s="27" t="s">
        <v>60</v>
      </c>
    </row>
    <row r="247" ht="91">
      <c r="A247" s="1" t="s">
        <v>65</v>
      </c>
      <c r="E247" s="33" t="s">
        <v>314</v>
      </c>
    </row>
    <row r="248" ht="150">
      <c r="A248" s="1" t="s">
        <v>67</v>
      </c>
      <c r="E248" s="27" t="s">
        <v>315</v>
      </c>
    </row>
    <row r="249">
      <c r="A249" s="1" t="s">
        <v>58</v>
      </c>
      <c r="B249" s="1">
        <v>63</v>
      </c>
      <c r="C249" s="26" t="s">
        <v>316</v>
      </c>
      <c r="D249" t="s">
        <v>60</v>
      </c>
      <c r="E249" s="27" t="s">
        <v>317</v>
      </c>
      <c r="F249" s="28" t="s">
        <v>62</v>
      </c>
      <c r="G249" s="29">
        <v>430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63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64</v>
      </c>
      <c r="E250" s="27" t="s">
        <v>60</v>
      </c>
    </row>
    <row r="251" ht="39">
      <c r="A251" s="1" t="s">
        <v>65</v>
      </c>
      <c r="E251" s="33" t="s">
        <v>318</v>
      </c>
    </row>
    <row r="252" ht="112.5">
      <c r="A252" s="1" t="s">
        <v>67</v>
      </c>
      <c r="E252" s="27" t="s">
        <v>319</v>
      </c>
    </row>
    <row r="253">
      <c r="A253" s="1" t="s">
        <v>58</v>
      </c>
      <c r="B253" s="1">
        <v>64</v>
      </c>
      <c r="C253" s="26" t="s">
        <v>320</v>
      </c>
      <c r="D253" t="s">
        <v>60</v>
      </c>
      <c r="E253" s="27" t="s">
        <v>321</v>
      </c>
      <c r="F253" s="28" t="s">
        <v>74</v>
      </c>
      <c r="G253" s="29">
        <v>1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63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64</v>
      </c>
      <c r="E254" s="27" t="s">
        <v>60</v>
      </c>
    </row>
    <row r="255" ht="39">
      <c r="A255" s="1" t="s">
        <v>65</v>
      </c>
      <c r="E255" s="33" t="s">
        <v>79</v>
      </c>
    </row>
    <row r="256" ht="112.5">
      <c r="A256" s="1" t="s">
        <v>67</v>
      </c>
      <c r="E256" s="27" t="s">
        <v>322</v>
      </c>
    </row>
    <row r="257">
      <c r="A257" s="1" t="s">
        <v>58</v>
      </c>
      <c r="B257" s="1">
        <v>65</v>
      </c>
      <c r="C257" s="26" t="s">
        <v>323</v>
      </c>
      <c r="D257" t="s">
        <v>60</v>
      </c>
      <c r="E257" s="27" t="s">
        <v>324</v>
      </c>
      <c r="F257" s="28" t="s">
        <v>74</v>
      </c>
      <c r="G257" s="29">
        <v>1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60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64</v>
      </c>
      <c r="E258" s="27" t="s">
        <v>324</v>
      </c>
    </row>
    <row r="259" ht="39">
      <c r="A259" s="1" t="s">
        <v>65</v>
      </c>
      <c r="E259" s="33" t="s">
        <v>79</v>
      </c>
    </row>
    <row r="260" ht="125">
      <c r="A260" s="1" t="s">
        <v>67</v>
      </c>
      <c r="E260" s="27" t="s">
        <v>325</v>
      </c>
    </row>
    <row r="261">
      <c r="A261" s="1" t="s">
        <v>58</v>
      </c>
      <c r="B261" s="1">
        <v>66</v>
      </c>
      <c r="C261" s="26" t="s">
        <v>326</v>
      </c>
      <c r="D261" t="s">
        <v>60</v>
      </c>
      <c r="E261" s="27" t="s">
        <v>327</v>
      </c>
      <c r="F261" s="28" t="s">
        <v>74</v>
      </c>
      <c r="G261" s="29">
        <v>1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63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64</v>
      </c>
      <c r="E262" s="27" t="s">
        <v>60</v>
      </c>
    </row>
    <row r="263" ht="39">
      <c r="A263" s="1" t="s">
        <v>65</v>
      </c>
      <c r="E263" s="33" t="s">
        <v>79</v>
      </c>
    </row>
    <row r="264" ht="125">
      <c r="A264" s="1" t="s">
        <v>67</v>
      </c>
      <c r="E264" s="27" t="s">
        <v>325</v>
      </c>
    </row>
    <row r="265">
      <c r="A265" s="1" t="s">
        <v>58</v>
      </c>
      <c r="B265" s="1">
        <v>67</v>
      </c>
      <c r="C265" s="26" t="s">
        <v>328</v>
      </c>
      <c r="D265" t="s">
        <v>60</v>
      </c>
      <c r="E265" s="27" t="s">
        <v>329</v>
      </c>
      <c r="F265" s="28" t="s">
        <v>74</v>
      </c>
      <c r="G265" s="29">
        <v>1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60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64</v>
      </c>
      <c r="E266" s="27" t="s">
        <v>329</v>
      </c>
    </row>
    <row r="267" ht="39">
      <c r="A267" s="1" t="s">
        <v>65</v>
      </c>
      <c r="E267" s="33" t="s">
        <v>79</v>
      </c>
    </row>
    <row r="268" ht="150">
      <c r="A268" s="1" t="s">
        <v>67</v>
      </c>
      <c r="E268" s="27" t="s">
        <v>330</v>
      </c>
    </row>
    <row r="269">
      <c r="A269" s="1" t="s">
        <v>58</v>
      </c>
      <c r="B269" s="1">
        <v>118</v>
      </c>
      <c r="C269" s="26" t="s">
        <v>331</v>
      </c>
      <c r="D269" t="s">
        <v>60</v>
      </c>
      <c r="E269" s="27" t="s">
        <v>332</v>
      </c>
      <c r="F269" s="28" t="s">
        <v>74</v>
      </c>
      <c r="G269" s="29">
        <v>1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63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64</v>
      </c>
      <c r="E270" s="27" t="s">
        <v>60</v>
      </c>
    </row>
    <row r="271" ht="39">
      <c r="A271" s="1" t="s">
        <v>65</v>
      </c>
      <c r="E271" s="33" t="s">
        <v>79</v>
      </c>
    </row>
    <row r="272" ht="112.5">
      <c r="A272" s="1" t="s">
        <v>67</v>
      </c>
      <c r="E272" s="27" t="s">
        <v>322</v>
      </c>
    </row>
    <row r="273">
      <c r="A273" s="1" t="s">
        <v>58</v>
      </c>
      <c r="B273" s="1">
        <v>70</v>
      </c>
      <c r="C273" s="26" t="s">
        <v>333</v>
      </c>
      <c r="D273" t="s">
        <v>60</v>
      </c>
      <c r="E273" s="27" t="s">
        <v>334</v>
      </c>
      <c r="F273" s="28" t="s">
        <v>74</v>
      </c>
      <c r="G273" s="29">
        <v>1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63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64</v>
      </c>
      <c r="E274" s="27" t="s">
        <v>60</v>
      </c>
    </row>
    <row r="275" ht="39">
      <c r="A275" s="1" t="s">
        <v>65</v>
      </c>
      <c r="E275" s="33" t="s">
        <v>79</v>
      </c>
    </row>
    <row r="276" ht="125">
      <c r="A276" s="1" t="s">
        <v>67</v>
      </c>
      <c r="E276" s="27" t="s">
        <v>325</v>
      </c>
    </row>
    <row r="277">
      <c r="A277" s="1" t="s">
        <v>58</v>
      </c>
      <c r="B277" s="1">
        <v>117</v>
      </c>
      <c r="C277" s="26" t="s">
        <v>335</v>
      </c>
      <c r="D277" t="s">
        <v>60</v>
      </c>
      <c r="E277" s="27" t="s">
        <v>336</v>
      </c>
      <c r="F277" s="28" t="s">
        <v>74</v>
      </c>
      <c r="G277" s="29">
        <v>1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63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64</v>
      </c>
      <c r="E278" s="27" t="s">
        <v>60</v>
      </c>
    </row>
    <row r="279" ht="39">
      <c r="A279" s="1" t="s">
        <v>65</v>
      </c>
      <c r="E279" s="33" t="s">
        <v>79</v>
      </c>
    </row>
    <row r="280" ht="125">
      <c r="A280" s="1" t="s">
        <v>67</v>
      </c>
      <c r="E280" s="27" t="s">
        <v>337</v>
      </c>
    </row>
    <row r="281">
      <c r="A281" s="1" t="s">
        <v>58</v>
      </c>
      <c r="B281" s="1">
        <v>75</v>
      </c>
      <c r="C281" s="26" t="s">
        <v>338</v>
      </c>
      <c r="D281" t="s">
        <v>60</v>
      </c>
      <c r="E281" s="27" t="s">
        <v>339</v>
      </c>
      <c r="F281" s="28" t="s">
        <v>74</v>
      </c>
      <c r="G281" s="29">
        <v>3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63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64</v>
      </c>
      <c r="E282" s="27" t="s">
        <v>60</v>
      </c>
    </row>
    <row r="283" ht="52">
      <c r="A283" s="1" t="s">
        <v>65</v>
      </c>
      <c r="E283" s="33" t="s">
        <v>340</v>
      </c>
    </row>
    <row r="284" ht="162.5">
      <c r="A284" s="1" t="s">
        <v>67</v>
      </c>
      <c r="E284" s="27" t="s">
        <v>341</v>
      </c>
    </row>
    <row r="285">
      <c r="A285" s="1" t="s">
        <v>58</v>
      </c>
      <c r="B285" s="1">
        <v>76</v>
      </c>
      <c r="C285" s="26" t="s">
        <v>342</v>
      </c>
      <c r="D285" t="s">
        <v>60</v>
      </c>
      <c r="E285" s="27" t="s">
        <v>343</v>
      </c>
      <c r="F285" s="28" t="s">
        <v>74</v>
      </c>
      <c r="G285" s="29">
        <v>3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63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64</v>
      </c>
      <c r="E286" s="27" t="s">
        <v>60</v>
      </c>
    </row>
    <row r="287" ht="52">
      <c r="A287" s="1" t="s">
        <v>65</v>
      </c>
      <c r="E287" s="33" t="s">
        <v>340</v>
      </c>
    </row>
    <row r="288" ht="125">
      <c r="A288" s="1" t="s">
        <v>67</v>
      </c>
      <c r="E288" s="27" t="s">
        <v>325</v>
      </c>
    </row>
    <row r="289">
      <c r="A289" s="1" t="s">
        <v>58</v>
      </c>
      <c r="B289" s="1">
        <v>77</v>
      </c>
      <c r="C289" s="26" t="s">
        <v>344</v>
      </c>
      <c r="D289" t="s">
        <v>60</v>
      </c>
      <c r="E289" s="27" t="s">
        <v>345</v>
      </c>
      <c r="F289" s="28" t="s">
        <v>74</v>
      </c>
      <c r="G289" s="29">
        <v>1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63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64</v>
      </c>
      <c r="E290" s="27" t="s">
        <v>60</v>
      </c>
    </row>
    <row r="291" ht="39">
      <c r="A291" s="1" t="s">
        <v>65</v>
      </c>
      <c r="E291" s="33" t="s">
        <v>79</v>
      </c>
    </row>
    <row r="292" ht="150">
      <c r="A292" s="1" t="s">
        <v>67</v>
      </c>
      <c r="E292" s="27" t="s">
        <v>346</v>
      </c>
    </row>
    <row r="293">
      <c r="A293" s="1" t="s">
        <v>58</v>
      </c>
      <c r="B293" s="1">
        <v>78</v>
      </c>
      <c r="C293" s="26" t="s">
        <v>347</v>
      </c>
      <c r="D293" t="s">
        <v>60</v>
      </c>
      <c r="E293" s="27" t="s">
        <v>348</v>
      </c>
      <c r="F293" s="28" t="s">
        <v>74</v>
      </c>
      <c r="G293" s="29">
        <v>5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63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64</v>
      </c>
      <c r="E294" s="27" t="s">
        <v>60</v>
      </c>
    </row>
    <row r="295" ht="39">
      <c r="A295" s="1" t="s">
        <v>65</v>
      </c>
      <c r="E295" s="33" t="s">
        <v>84</v>
      </c>
    </row>
    <row r="296" ht="100">
      <c r="A296" s="1" t="s">
        <v>67</v>
      </c>
      <c r="E296" s="27" t="s">
        <v>349</v>
      </c>
    </row>
    <row r="297">
      <c r="A297" s="1" t="s">
        <v>58</v>
      </c>
      <c r="B297" s="1">
        <v>79</v>
      </c>
      <c r="C297" s="26" t="s">
        <v>350</v>
      </c>
      <c r="D297" t="s">
        <v>60</v>
      </c>
      <c r="E297" s="27" t="s">
        <v>351</v>
      </c>
      <c r="F297" s="28" t="s">
        <v>74</v>
      </c>
      <c r="G297" s="29">
        <v>5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63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64</v>
      </c>
      <c r="E298" s="27" t="s">
        <v>60</v>
      </c>
    </row>
    <row r="299" ht="39">
      <c r="A299" s="1" t="s">
        <v>65</v>
      </c>
      <c r="E299" s="33" t="s">
        <v>84</v>
      </c>
    </row>
    <row r="300" ht="100">
      <c r="A300" s="1" t="s">
        <v>67</v>
      </c>
      <c r="E300" s="27" t="s">
        <v>352</v>
      </c>
    </row>
    <row r="301">
      <c r="A301" s="1" t="s">
        <v>58</v>
      </c>
      <c r="B301" s="1">
        <v>80</v>
      </c>
      <c r="C301" s="26" t="s">
        <v>353</v>
      </c>
      <c r="D301" t="s">
        <v>60</v>
      </c>
      <c r="E301" s="27" t="s">
        <v>354</v>
      </c>
      <c r="F301" s="28" t="s">
        <v>74</v>
      </c>
      <c r="G301" s="29">
        <v>1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63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64</v>
      </c>
      <c r="E302" s="27" t="s">
        <v>60</v>
      </c>
    </row>
    <row r="303" ht="39">
      <c r="A303" s="1" t="s">
        <v>65</v>
      </c>
      <c r="E303" s="33" t="s">
        <v>79</v>
      </c>
    </row>
    <row r="304" ht="112.5">
      <c r="A304" s="1" t="s">
        <v>67</v>
      </c>
      <c r="E304" s="27" t="s">
        <v>322</v>
      </c>
    </row>
    <row r="305">
      <c r="A305" s="1" t="s">
        <v>58</v>
      </c>
      <c r="B305" s="1">
        <v>81</v>
      </c>
      <c r="C305" s="26" t="s">
        <v>355</v>
      </c>
      <c r="D305" t="s">
        <v>60</v>
      </c>
      <c r="E305" s="27" t="s">
        <v>356</v>
      </c>
      <c r="F305" s="28" t="s">
        <v>74</v>
      </c>
      <c r="G305" s="29">
        <v>1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63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64</v>
      </c>
      <c r="E306" s="27" t="s">
        <v>60</v>
      </c>
    </row>
    <row r="307" ht="39">
      <c r="A307" s="1" t="s">
        <v>65</v>
      </c>
      <c r="E307" s="33" t="s">
        <v>79</v>
      </c>
    </row>
    <row r="308" ht="125">
      <c r="A308" s="1" t="s">
        <v>67</v>
      </c>
      <c r="E308" s="27" t="s">
        <v>325</v>
      </c>
    </row>
    <row r="309">
      <c r="A309" s="1" t="s">
        <v>58</v>
      </c>
      <c r="B309" s="1">
        <v>38</v>
      </c>
      <c r="C309" s="26" t="s">
        <v>357</v>
      </c>
      <c r="D309" t="s">
        <v>60</v>
      </c>
      <c r="E309" s="27" t="s">
        <v>358</v>
      </c>
      <c r="F309" s="28" t="s">
        <v>74</v>
      </c>
      <c r="G309" s="29">
        <v>1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60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 ht="50">
      <c r="A310" s="1" t="s">
        <v>64</v>
      </c>
      <c r="E310" s="27" t="s">
        <v>359</v>
      </c>
    </row>
    <row r="311" ht="39">
      <c r="A311" s="1" t="s">
        <v>65</v>
      </c>
      <c r="E311" s="33" t="s">
        <v>79</v>
      </c>
    </row>
    <row r="312" ht="37.5">
      <c r="A312" s="1" t="s">
        <v>67</v>
      </c>
      <c r="E312" s="27" t="s">
        <v>360</v>
      </c>
    </row>
    <row r="313">
      <c r="A313" s="1" t="s">
        <v>58</v>
      </c>
      <c r="B313" s="1">
        <v>41</v>
      </c>
      <c r="C313" s="26" t="s">
        <v>361</v>
      </c>
      <c r="D313" t="s">
        <v>60</v>
      </c>
      <c r="E313" s="27" t="s">
        <v>362</v>
      </c>
      <c r="F313" s="28" t="s">
        <v>74</v>
      </c>
      <c r="G313" s="29">
        <v>1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60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64</v>
      </c>
      <c r="E314" s="27" t="s">
        <v>362</v>
      </c>
    </row>
    <row r="315" ht="39">
      <c r="A315" s="1" t="s">
        <v>65</v>
      </c>
      <c r="E315" s="33" t="s">
        <v>79</v>
      </c>
    </row>
    <row r="316" ht="100">
      <c r="A316" s="1" t="s">
        <v>67</v>
      </c>
      <c r="E316" s="27" t="s">
        <v>363</v>
      </c>
    </row>
    <row r="317">
      <c r="A317" s="1" t="s">
        <v>58</v>
      </c>
      <c r="B317" s="1">
        <v>48</v>
      </c>
      <c r="C317" s="26" t="s">
        <v>364</v>
      </c>
      <c r="D317" t="s">
        <v>60</v>
      </c>
      <c r="E317" s="27" t="s">
        <v>365</v>
      </c>
      <c r="F317" s="28" t="s">
        <v>74</v>
      </c>
      <c r="G317" s="29">
        <v>1</v>
      </c>
      <c r="H317" s="28">
        <v>0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60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 ht="25">
      <c r="A318" s="1" t="s">
        <v>64</v>
      </c>
      <c r="E318" s="27" t="s">
        <v>366</v>
      </c>
    </row>
    <row r="319" ht="39">
      <c r="A319" s="1" t="s">
        <v>65</v>
      </c>
      <c r="E319" s="33" t="s">
        <v>79</v>
      </c>
    </row>
    <row r="320" ht="100">
      <c r="A320" s="1" t="s">
        <v>67</v>
      </c>
      <c r="E320" s="27" t="s">
        <v>367</v>
      </c>
    </row>
    <row r="321">
      <c r="A321" s="1" t="s">
        <v>58</v>
      </c>
      <c r="B321" s="1">
        <v>49</v>
      </c>
      <c r="C321" s="26" t="s">
        <v>368</v>
      </c>
      <c r="D321" t="s">
        <v>60</v>
      </c>
      <c r="E321" s="27" t="s">
        <v>369</v>
      </c>
      <c r="F321" s="28" t="s">
        <v>74</v>
      </c>
      <c r="G321" s="29">
        <v>1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60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 ht="25">
      <c r="A322" s="1" t="s">
        <v>64</v>
      </c>
      <c r="E322" s="27" t="s">
        <v>370</v>
      </c>
    </row>
    <row r="323" ht="39">
      <c r="A323" s="1" t="s">
        <v>65</v>
      </c>
      <c r="E323" s="33" t="s">
        <v>79</v>
      </c>
    </row>
    <row r="324" ht="100">
      <c r="A324" s="1" t="s">
        <v>67</v>
      </c>
      <c r="E324" s="27" t="s">
        <v>371</v>
      </c>
    </row>
    <row r="325">
      <c r="A325" s="1" t="s">
        <v>58</v>
      </c>
      <c r="B325" s="1">
        <v>72</v>
      </c>
      <c r="C325" s="26" t="s">
        <v>372</v>
      </c>
      <c r="D325" t="s">
        <v>60</v>
      </c>
      <c r="E325" s="27" t="s">
        <v>373</v>
      </c>
      <c r="F325" s="28" t="s">
        <v>74</v>
      </c>
      <c r="G325" s="29">
        <v>48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60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64</v>
      </c>
      <c r="E326" s="27" t="s">
        <v>374</v>
      </c>
    </row>
    <row r="327" ht="39">
      <c r="A327" s="1" t="s">
        <v>65</v>
      </c>
      <c r="E327" s="33" t="s">
        <v>203</v>
      </c>
    </row>
    <row r="328">
      <c r="A328" s="1" t="s">
        <v>67</v>
      </c>
      <c r="E328" s="27" t="s">
        <v>374</v>
      </c>
    </row>
    <row r="329" ht="13">
      <c r="A329" s="1" t="s">
        <v>55</v>
      </c>
      <c r="C329" s="22" t="s">
        <v>375</v>
      </c>
      <c r="E329" s="23" t="s">
        <v>376</v>
      </c>
      <c r="L329" s="24">
        <f>SUMIFS(L330:L397,A330:A397,"P")</f>
        <v>0</v>
      </c>
      <c r="M329" s="24">
        <f>SUMIFS(M330:M397,A330:A397,"P")</f>
        <v>0</v>
      </c>
      <c r="N329" s="25"/>
    </row>
    <row r="330">
      <c r="A330" s="1" t="s">
        <v>58</v>
      </c>
      <c r="B330" s="1">
        <v>82</v>
      </c>
      <c r="C330" s="26" t="s">
        <v>377</v>
      </c>
      <c r="D330" t="s">
        <v>60</v>
      </c>
      <c r="E330" s="27" t="s">
        <v>378</v>
      </c>
      <c r="F330" s="28" t="s">
        <v>74</v>
      </c>
      <c r="G330" s="29">
        <v>10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63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64</v>
      </c>
      <c r="E331" s="27" t="s">
        <v>60</v>
      </c>
    </row>
    <row r="332" ht="39">
      <c r="A332" s="1" t="s">
        <v>65</v>
      </c>
      <c r="E332" s="33" t="s">
        <v>66</v>
      </c>
    </row>
    <row r="333" ht="112.5">
      <c r="A333" s="1" t="s">
        <v>67</v>
      </c>
      <c r="E333" s="27" t="s">
        <v>379</v>
      </c>
    </row>
    <row r="334">
      <c r="A334" s="1" t="s">
        <v>58</v>
      </c>
      <c r="B334" s="1">
        <v>83</v>
      </c>
      <c r="C334" s="26" t="s">
        <v>380</v>
      </c>
      <c r="D334" t="s">
        <v>60</v>
      </c>
      <c r="E334" s="27" t="s">
        <v>381</v>
      </c>
      <c r="F334" s="28" t="s">
        <v>62</v>
      </c>
      <c r="G334" s="29">
        <v>80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63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64</v>
      </c>
      <c r="E335" s="27" t="s">
        <v>60</v>
      </c>
    </row>
    <row r="336" ht="39">
      <c r="A336" s="1" t="s">
        <v>65</v>
      </c>
      <c r="E336" s="33" t="s">
        <v>93</v>
      </c>
    </row>
    <row r="337" ht="100">
      <c r="A337" s="1" t="s">
        <v>67</v>
      </c>
      <c r="E337" s="27" t="s">
        <v>382</v>
      </c>
    </row>
    <row r="338">
      <c r="A338" s="1" t="s">
        <v>58</v>
      </c>
      <c r="B338" s="1">
        <v>84</v>
      </c>
      <c r="C338" s="26" t="s">
        <v>383</v>
      </c>
      <c r="D338" t="s">
        <v>60</v>
      </c>
      <c r="E338" s="27" t="s">
        <v>384</v>
      </c>
      <c r="F338" s="28" t="s">
        <v>62</v>
      </c>
      <c r="G338" s="29">
        <v>150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63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64</v>
      </c>
      <c r="E339" s="27" t="s">
        <v>60</v>
      </c>
    </row>
    <row r="340" ht="39">
      <c r="A340" s="1" t="s">
        <v>65</v>
      </c>
      <c r="E340" s="33" t="s">
        <v>385</v>
      </c>
    </row>
    <row r="341" ht="100">
      <c r="A341" s="1" t="s">
        <v>67</v>
      </c>
      <c r="E341" s="27" t="s">
        <v>386</v>
      </c>
    </row>
    <row r="342">
      <c r="A342" s="1" t="s">
        <v>58</v>
      </c>
      <c r="B342" s="1">
        <v>85</v>
      </c>
      <c r="C342" s="26" t="s">
        <v>387</v>
      </c>
      <c r="D342" t="s">
        <v>60</v>
      </c>
      <c r="E342" s="27" t="s">
        <v>388</v>
      </c>
      <c r="F342" s="28" t="s">
        <v>62</v>
      </c>
      <c r="G342" s="29">
        <v>1360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63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64</v>
      </c>
      <c r="E343" s="27" t="s">
        <v>60</v>
      </c>
    </row>
    <row r="344" ht="65">
      <c r="A344" s="1" t="s">
        <v>65</v>
      </c>
      <c r="E344" s="33" t="s">
        <v>389</v>
      </c>
    </row>
    <row r="345" ht="137.5">
      <c r="A345" s="1" t="s">
        <v>67</v>
      </c>
      <c r="E345" s="27" t="s">
        <v>390</v>
      </c>
    </row>
    <row r="346" ht="25">
      <c r="A346" s="1" t="s">
        <v>58</v>
      </c>
      <c r="B346" s="1">
        <v>87</v>
      </c>
      <c r="C346" s="26" t="s">
        <v>391</v>
      </c>
      <c r="D346" t="s">
        <v>60</v>
      </c>
      <c r="E346" s="27" t="s">
        <v>392</v>
      </c>
      <c r="F346" s="28" t="s">
        <v>74</v>
      </c>
      <c r="G346" s="29">
        <v>5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63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64</v>
      </c>
      <c r="E347" s="27" t="s">
        <v>60</v>
      </c>
    </row>
    <row r="348" ht="39">
      <c r="A348" s="1" t="s">
        <v>65</v>
      </c>
      <c r="E348" s="33" t="s">
        <v>84</v>
      </c>
    </row>
    <row r="349" ht="100">
      <c r="A349" s="1" t="s">
        <v>67</v>
      </c>
      <c r="E349" s="27" t="s">
        <v>382</v>
      </c>
    </row>
    <row r="350">
      <c r="A350" s="1" t="s">
        <v>58</v>
      </c>
      <c r="B350" s="1">
        <v>88</v>
      </c>
      <c r="C350" s="26" t="s">
        <v>393</v>
      </c>
      <c r="D350" t="s">
        <v>60</v>
      </c>
      <c r="E350" s="27" t="s">
        <v>394</v>
      </c>
      <c r="F350" s="28" t="s">
        <v>62</v>
      </c>
      <c r="G350" s="29">
        <v>150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63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64</v>
      </c>
      <c r="E351" s="27" t="s">
        <v>60</v>
      </c>
    </row>
    <row r="352" ht="39">
      <c r="A352" s="1" t="s">
        <v>65</v>
      </c>
      <c r="E352" s="33" t="s">
        <v>385</v>
      </c>
    </row>
    <row r="353" ht="87.5">
      <c r="A353" s="1" t="s">
        <v>67</v>
      </c>
      <c r="E353" s="27" t="s">
        <v>395</v>
      </c>
    </row>
    <row r="354">
      <c r="A354" s="1" t="s">
        <v>58</v>
      </c>
      <c r="B354" s="1">
        <v>107</v>
      </c>
      <c r="C354" s="26" t="s">
        <v>396</v>
      </c>
      <c r="D354" t="s">
        <v>60</v>
      </c>
      <c r="E354" s="27" t="s">
        <v>397</v>
      </c>
      <c r="F354" s="28" t="s">
        <v>62</v>
      </c>
      <c r="G354" s="29">
        <v>1300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63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64</v>
      </c>
      <c r="E355" s="27" t="s">
        <v>60</v>
      </c>
    </row>
    <row r="356" ht="39">
      <c r="A356" s="1" t="s">
        <v>65</v>
      </c>
      <c r="E356" s="33" t="s">
        <v>398</v>
      </c>
    </row>
    <row r="357" ht="150">
      <c r="A357" s="1" t="s">
        <v>67</v>
      </c>
      <c r="E357" s="27" t="s">
        <v>399</v>
      </c>
    </row>
    <row r="358">
      <c r="A358" s="1" t="s">
        <v>58</v>
      </c>
      <c r="B358" s="1">
        <v>108</v>
      </c>
      <c r="C358" s="26" t="s">
        <v>400</v>
      </c>
      <c r="D358" t="s">
        <v>60</v>
      </c>
      <c r="E358" s="27" t="s">
        <v>401</v>
      </c>
      <c r="F358" s="28" t="s">
        <v>62</v>
      </c>
      <c r="G358" s="29">
        <v>1300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63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64</v>
      </c>
      <c r="E359" s="27" t="s">
        <v>60</v>
      </c>
    </row>
    <row r="360" ht="39">
      <c r="A360" s="1" t="s">
        <v>65</v>
      </c>
      <c r="E360" s="33" t="s">
        <v>398</v>
      </c>
    </row>
    <row r="361" ht="112.5">
      <c r="A361" s="1" t="s">
        <v>67</v>
      </c>
      <c r="E361" s="27" t="s">
        <v>310</v>
      </c>
    </row>
    <row r="362">
      <c r="A362" s="1" t="s">
        <v>58</v>
      </c>
      <c r="B362" s="1">
        <v>109</v>
      </c>
      <c r="C362" s="26" t="s">
        <v>402</v>
      </c>
      <c r="D362" t="s">
        <v>60</v>
      </c>
      <c r="E362" s="27" t="s">
        <v>403</v>
      </c>
      <c r="F362" s="28" t="s">
        <v>404</v>
      </c>
      <c r="G362" s="29">
        <v>1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63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64</v>
      </c>
      <c r="E363" s="27" t="s">
        <v>60</v>
      </c>
    </row>
    <row r="364" ht="39">
      <c r="A364" s="1" t="s">
        <v>65</v>
      </c>
      <c r="E364" s="33" t="s">
        <v>79</v>
      </c>
    </row>
    <row r="365" ht="125">
      <c r="A365" s="1" t="s">
        <v>67</v>
      </c>
      <c r="E365" s="27" t="s">
        <v>405</v>
      </c>
    </row>
    <row r="366">
      <c r="A366" s="1" t="s">
        <v>58</v>
      </c>
      <c r="B366" s="1">
        <v>110</v>
      </c>
      <c r="C366" s="26" t="s">
        <v>406</v>
      </c>
      <c r="D366" t="s">
        <v>60</v>
      </c>
      <c r="E366" s="27" t="s">
        <v>407</v>
      </c>
      <c r="F366" s="28" t="s">
        <v>62</v>
      </c>
      <c r="G366" s="29">
        <v>1300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63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64</v>
      </c>
      <c r="E367" s="27" t="s">
        <v>60</v>
      </c>
    </row>
    <row r="368" ht="39">
      <c r="A368" s="1" t="s">
        <v>65</v>
      </c>
      <c r="E368" s="33" t="s">
        <v>398</v>
      </c>
    </row>
    <row r="369" ht="125">
      <c r="A369" s="1" t="s">
        <v>67</v>
      </c>
      <c r="E369" s="27" t="s">
        <v>408</v>
      </c>
    </row>
    <row r="370">
      <c r="A370" s="1" t="s">
        <v>58</v>
      </c>
      <c r="B370" s="1">
        <v>111</v>
      </c>
      <c r="C370" s="26" t="s">
        <v>409</v>
      </c>
      <c r="D370" t="s">
        <v>60</v>
      </c>
      <c r="E370" s="27" t="s">
        <v>410</v>
      </c>
      <c r="F370" s="28" t="s">
        <v>74</v>
      </c>
      <c r="G370" s="29">
        <v>12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63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64</v>
      </c>
      <c r="E371" s="27" t="s">
        <v>60</v>
      </c>
    </row>
    <row r="372" ht="39">
      <c r="A372" s="1" t="s">
        <v>65</v>
      </c>
      <c r="E372" s="33" t="s">
        <v>411</v>
      </c>
    </row>
    <row r="373" ht="175">
      <c r="A373" s="1" t="s">
        <v>67</v>
      </c>
      <c r="E373" s="27" t="s">
        <v>412</v>
      </c>
    </row>
    <row r="374">
      <c r="A374" s="1" t="s">
        <v>58</v>
      </c>
      <c r="B374" s="1">
        <v>112</v>
      </c>
      <c r="C374" s="26" t="s">
        <v>413</v>
      </c>
      <c r="D374" t="s">
        <v>60</v>
      </c>
      <c r="E374" s="27" t="s">
        <v>414</v>
      </c>
      <c r="F374" s="28" t="s">
        <v>74</v>
      </c>
      <c r="G374" s="29">
        <v>12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63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64</v>
      </c>
      <c r="E375" s="27" t="s">
        <v>60</v>
      </c>
    </row>
    <row r="376" ht="39">
      <c r="A376" s="1" t="s">
        <v>65</v>
      </c>
      <c r="E376" s="33" t="s">
        <v>411</v>
      </c>
    </row>
    <row r="377" ht="125">
      <c r="A377" s="1" t="s">
        <v>67</v>
      </c>
      <c r="E377" s="27" t="s">
        <v>325</v>
      </c>
    </row>
    <row r="378">
      <c r="A378" s="1" t="s">
        <v>58</v>
      </c>
      <c r="B378" s="1">
        <v>113</v>
      </c>
      <c r="C378" s="26" t="s">
        <v>415</v>
      </c>
      <c r="D378" t="s">
        <v>60</v>
      </c>
      <c r="E378" s="27" t="s">
        <v>416</v>
      </c>
      <c r="F378" s="28" t="s">
        <v>74</v>
      </c>
      <c r="G378" s="29">
        <v>1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63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64</v>
      </c>
      <c r="E379" s="27" t="s">
        <v>60</v>
      </c>
    </row>
    <row r="380" ht="39">
      <c r="A380" s="1" t="s">
        <v>65</v>
      </c>
      <c r="E380" s="33" t="s">
        <v>79</v>
      </c>
    </row>
    <row r="381" ht="175">
      <c r="A381" s="1" t="s">
        <v>67</v>
      </c>
      <c r="E381" s="27" t="s">
        <v>412</v>
      </c>
    </row>
    <row r="382">
      <c r="A382" s="1" t="s">
        <v>58</v>
      </c>
      <c r="B382" s="1">
        <v>116</v>
      </c>
      <c r="C382" s="26" t="s">
        <v>417</v>
      </c>
      <c r="D382" t="s">
        <v>60</v>
      </c>
      <c r="E382" s="27" t="s">
        <v>418</v>
      </c>
      <c r="F382" s="28" t="s">
        <v>74</v>
      </c>
      <c r="G382" s="29">
        <v>1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63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64</v>
      </c>
      <c r="E383" s="27" t="s">
        <v>60</v>
      </c>
    </row>
    <row r="384" ht="39">
      <c r="A384" s="1" t="s">
        <v>65</v>
      </c>
      <c r="E384" s="33" t="s">
        <v>79</v>
      </c>
    </row>
    <row r="385" ht="125">
      <c r="A385" s="1" t="s">
        <v>67</v>
      </c>
      <c r="E385" s="27" t="s">
        <v>325</v>
      </c>
    </row>
    <row r="386">
      <c r="A386" s="1" t="s">
        <v>58</v>
      </c>
      <c r="B386" s="1">
        <v>114</v>
      </c>
      <c r="C386" s="26" t="s">
        <v>419</v>
      </c>
      <c r="D386" t="s">
        <v>60</v>
      </c>
      <c r="E386" s="27" t="s">
        <v>420</v>
      </c>
      <c r="F386" s="28" t="s">
        <v>74</v>
      </c>
      <c r="G386" s="29">
        <v>1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63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64</v>
      </c>
      <c r="E387" s="27" t="s">
        <v>60</v>
      </c>
    </row>
    <row r="388" ht="39">
      <c r="A388" s="1" t="s">
        <v>65</v>
      </c>
      <c r="E388" s="33" t="s">
        <v>79</v>
      </c>
    </row>
    <row r="389" ht="175">
      <c r="A389" s="1" t="s">
        <v>67</v>
      </c>
      <c r="E389" s="27" t="s">
        <v>412</v>
      </c>
    </row>
    <row r="390">
      <c r="A390" s="1" t="s">
        <v>58</v>
      </c>
      <c r="B390" s="1">
        <v>115</v>
      </c>
      <c r="C390" s="26" t="s">
        <v>421</v>
      </c>
      <c r="D390" t="s">
        <v>60</v>
      </c>
      <c r="E390" s="27" t="s">
        <v>422</v>
      </c>
      <c r="F390" s="28" t="s">
        <v>74</v>
      </c>
      <c r="G390" s="29">
        <v>1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63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64</v>
      </c>
      <c r="E391" s="27" t="s">
        <v>60</v>
      </c>
    </row>
    <row r="392" ht="39">
      <c r="A392" s="1" t="s">
        <v>65</v>
      </c>
      <c r="E392" s="33" t="s">
        <v>79</v>
      </c>
    </row>
    <row r="393" ht="125">
      <c r="A393" s="1" t="s">
        <v>67</v>
      </c>
      <c r="E393" s="27" t="s">
        <v>325</v>
      </c>
    </row>
    <row r="394">
      <c r="A394" s="1" t="s">
        <v>58</v>
      </c>
      <c r="B394" s="1">
        <v>86</v>
      </c>
      <c r="C394" s="26" t="s">
        <v>423</v>
      </c>
      <c r="D394" t="s">
        <v>60</v>
      </c>
      <c r="E394" s="27" t="s">
        <v>424</v>
      </c>
      <c r="F394" s="28" t="s">
        <v>62</v>
      </c>
      <c r="G394" s="29">
        <v>1360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60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 ht="25">
      <c r="A395" s="1" t="s">
        <v>64</v>
      </c>
      <c r="E395" s="27" t="s">
        <v>425</v>
      </c>
    </row>
    <row r="396" ht="65">
      <c r="A396" s="1" t="s">
        <v>65</v>
      </c>
      <c r="E396" s="33" t="s">
        <v>389</v>
      </c>
    </row>
    <row r="397" ht="87.5">
      <c r="A397" s="1" t="s">
        <v>67</v>
      </c>
      <c r="E397" s="27" t="s">
        <v>426</v>
      </c>
    </row>
    <row r="398" ht="13">
      <c r="A398" s="1" t="s">
        <v>55</v>
      </c>
      <c r="C398" s="22" t="s">
        <v>427</v>
      </c>
      <c r="E398" s="23" t="s">
        <v>428</v>
      </c>
      <c r="L398" s="24">
        <f>SUMIFS(L399:L402,A399:A402,"P")</f>
        <v>0</v>
      </c>
      <c r="M398" s="24">
        <f>SUMIFS(M399:M402,A399:A402,"P")</f>
        <v>0</v>
      </c>
      <c r="N398" s="25"/>
    </row>
    <row r="399">
      <c r="A399" s="1" t="s">
        <v>58</v>
      </c>
      <c r="B399" s="1">
        <v>97</v>
      </c>
      <c r="C399" s="26" t="s">
        <v>429</v>
      </c>
      <c r="D399" t="s">
        <v>60</v>
      </c>
      <c r="E399" s="27" t="s">
        <v>430</v>
      </c>
      <c r="F399" s="28" t="s">
        <v>74</v>
      </c>
      <c r="G399" s="29">
        <v>4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60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64</v>
      </c>
      <c r="E400" s="27" t="s">
        <v>430</v>
      </c>
    </row>
    <row r="401" ht="52">
      <c r="A401" s="1" t="s">
        <v>65</v>
      </c>
      <c r="E401" s="33" t="s">
        <v>431</v>
      </c>
    </row>
    <row r="402">
      <c r="A402" s="1" t="s">
        <v>67</v>
      </c>
      <c r="E402" s="27" t="s">
        <v>60</v>
      </c>
    </row>
    <row r="403" ht="13">
      <c r="A403" s="1" t="s">
        <v>55</v>
      </c>
      <c r="C403" s="22" t="s">
        <v>432</v>
      </c>
      <c r="E403" s="23" t="s">
        <v>433</v>
      </c>
      <c r="L403" s="24">
        <f>SUMIFS(L404:L407,A404:A407,"P")</f>
        <v>0</v>
      </c>
      <c r="M403" s="24">
        <f>SUMIFS(M404:M407,A404:A407,"P")</f>
        <v>0</v>
      </c>
      <c r="N403" s="25"/>
    </row>
    <row r="404">
      <c r="A404" s="1" t="s">
        <v>58</v>
      </c>
      <c r="B404" s="1">
        <v>106</v>
      </c>
      <c r="C404" s="26" t="s">
        <v>434</v>
      </c>
      <c r="D404" t="s">
        <v>60</v>
      </c>
      <c r="E404" s="27" t="s">
        <v>435</v>
      </c>
      <c r="F404" s="28" t="s">
        <v>74</v>
      </c>
      <c r="G404" s="29">
        <v>7</v>
      </c>
      <c r="H404" s="28">
        <v>0</v>
      </c>
      <c r="I404" s="30">
        <f>ROUND(G404*H404,P4)</f>
        <v>0</v>
      </c>
      <c r="L404" s="31">
        <v>0</v>
      </c>
      <c r="M404" s="24">
        <f>ROUND(G404*L404,P4)</f>
        <v>0</v>
      </c>
      <c r="N404" s="25" t="s">
        <v>63</v>
      </c>
      <c r="O404" s="32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64</v>
      </c>
      <c r="E405" s="27" t="s">
        <v>60</v>
      </c>
    </row>
    <row r="406" ht="39">
      <c r="A406" s="1" t="s">
        <v>65</v>
      </c>
      <c r="E406" s="33" t="s">
        <v>436</v>
      </c>
    </row>
    <row r="407" ht="125">
      <c r="A407" s="1" t="s">
        <v>67</v>
      </c>
      <c r="E407" s="27" t="s">
        <v>437</v>
      </c>
    </row>
    <row r="408" ht="13">
      <c r="A408" s="1" t="s">
        <v>55</v>
      </c>
      <c r="C408" s="22" t="s">
        <v>438</v>
      </c>
      <c r="E408" s="23" t="s">
        <v>439</v>
      </c>
      <c r="L408" s="24">
        <f>SUMIFS(L409:L440,A409:A440,"P")</f>
        <v>0</v>
      </c>
      <c r="M408" s="24">
        <f>SUMIFS(M409:M440,A409:A440,"P")</f>
        <v>0</v>
      </c>
      <c r="N408" s="25"/>
    </row>
    <row r="409">
      <c r="A409" s="1" t="s">
        <v>58</v>
      </c>
      <c r="B409" s="1">
        <v>90</v>
      </c>
      <c r="C409" s="26" t="s">
        <v>440</v>
      </c>
      <c r="D409" t="s">
        <v>60</v>
      </c>
      <c r="E409" s="27" t="s">
        <v>441</v>
      </c>
      <c r="F409" s="28" t="s">
        <v>88</v>
      </c>
      <c r="G409" s="29">
        <v>8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63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64</v>
      </c>
      <c r="E410" s="27" t="s">
        <v>60</v>
      </c>
    </row>
    <row r="411" ht="39">
      <c r="A411" s="1" t="s">
        <v>65</v>
      </c>
      <c r="E411" s="33" t="s">
        <v>89</v>
      </c>
    </row>
    <row r="412" ht="112.5">
      <c r="A412" s="1" t="s">
        <v>67</v>
      </c>
      <c r="E412" s="27" t="s">
        <v>442</v>
      </c>
    </row>
    <row r="413">
      <c r="A413" s="1" t="s">
        <v>58</v>
      </c>
      <c r="B413" s="1">
        <v>91</v>
      </c>
      <c r="C413" s="26" t="s">
        <v>86</v>
      </c>
      <c r="D413" t="s">
        <v>60</v>
      </c>
      <c r="E413" s="27" t="s">
        <v>87</v>
      </c>
      <c r="F413" s="28" t="s">
        <v>88</v>
      </c>
      <c r="G413" s="29">
        <v>16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63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64</v>
      </c>
      <c r="E414" s="27" t="s">
        <v>60</v>
      </c>
    </row>
    <row r="415" ht="39">
      <c r="A415" s="1" t="s">
        <v>65</v>
      </c>
      <c r="E415" s="33" t="s">
        <v>443</v>
      </c>
    </row>
    <row r="416" ht="100">
      <c r="A416" s="1" t="s">
        <v>67</v>
      </c>
      <c r="E416" s="27" t="s">
        <v>90</v>
      </c>
    </row>
    <row r="417" ht="25">
      <c r="A417" s="1" t="s">
        <v>58</v>
      </c>
      <c r="B417" s="1">
        <v>92</v>
      </c>
      <c r="C417" s="26" t="s">
        <v>444</v>
      </c>
      <c r="D417" t="s">
        <v>60</v>
      </c>
      <c r="E417" s="27" t="s">
        <v>445</v>
      </c>
      <c r="F417" s="28" t="s">
        <v>74</v>
      </c>
      <c r="G417" s="29">
        <v>1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63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64</v>
      </c>
      <c r="E418" s="27" t="s">
        <v>60</v>
      </c>
    </row>
    <row r="419" ht="39">
      <c r="A419" s="1" t="s">
        <v>65</v>
      </c>
      <c r="E419" s="33" t="s">
        <v>79</v>
      </c>
    </row>
    <row r="420" ht="100">
      <c r="A420" s="1" t="s">
        <v>67</v>
      </c>
      <c r="E420" s="27" t="s">
        <v>446</v>
      </c>
    </row>
    <row r="421">
      <c r="A421" s="1" t="s">
        <v>58</v>
      </c>
      <c r="B421" s="1">
        <v>93</v>
      </c>
      <c r="C421" s="26" t="s">
        <v>91</v>
      </c>
      <c r="D421" t="s">
        <v>60</v>
      </c>
      <c r="E421" s="27" t="s">
        <v>92</v>
      </c>
      <c r="F421" s="28" t="s">
        <v>88</v>
      </c>
      <c r="G421" s="29">
        <v>1</v>
      </c>
      <c r="H421" s="28">
        <v>0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63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64</v>
      </c>
      <c r="E422" s="27" t="s">
        <v>60</v>
      </c>
    </row>
    <row r="423" ht="39">
      <c r="A423" s="1" t="s">
        <v>65</v>
      </c>
      <c r="E423" s="33" t="s">
        <v>79</v>
      </c>
    </row>
    <row r="424" ht="112.5">
      <c r="A424" s="1" t="s">
        <v>67</v>
      </c>
      <c r="E424" s="27" t="s">
        <v>94</v>
      </c>
    </row>
    <row r="425">
      <c r="A425" s="1" t="s">
        <v>58</v>
      </c>
      <c r="B425" s="1">
        <v>94</v>
      </c>
      <c r="C425" s="26" t="s">
        <v>95</v>
      </c>
      <c r="D425" t="s">
        <v>60</v>
      </c>
      <c r="E425" s="27" t="s">
        <v>96</v>
      </c>
      <c r="F425" s="28" t="s">
        <v>74</v>
      </c>
      <c r="G425" s="29">
        <v>1</v>
      </c>
      <c r="H425" s="28">
        <v>0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63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64</v>
      </c>
      <c r="E426" s="27" t="s">
        <v>60</v>
      </c>
    </row>
    <row r="427" ht="39">
      <c r="A427" s="1" t="s">
        <v>65</v>
      </c>
      <c r="E427" s="33" t="s">
        <v>79</v>
      </c>
    </row>
    <row r="428" ht="75">
      <c r="A428" s="1" t="s">
        <v>67</v>
      </c>
      <c r="E428" s="27" t="s">
        <v>97</v>
      </c>
    </row>
    <row r="429" ht="25">
      <c r="A429" s="1" t="s">
        <v>58</v>
      </c>
      <c r="B429" s="1">
        <v>95</v>
      </c>
      <c r="C429" s="26" t="s">
        <v>447</v>
      </c>
      <c r="D429" t="s">
        <v>60</v>
      </c>
      <c r="E429" s="27" t="s">
        <v>448</v>
      </c>
      <c r="F429" s="28" t="s">
        <v>449</v>
      </c>
      <c r="G429" s="29">
        <v>15</v>
      </c>
      <c r="H429" s="28">
        <v>0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63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64</v>
      </c>
      <c r="E430" s="27" t="s">
        <v>60</v>
      </c>
    </row>
    <row r="431" ht="39">
      <c r="A431" s="1" t="s">
        <v>65</v>
      </c>
      <c r="E431" s="33" t="s">
        <v>171</v>
      </c>
    </row>
    <row r="432" ht="125">
      <c r="A432" s="1" t="s">
        <v>67</v>
      </c>
      <c r="E432" s="27" t="s">
        <v>450</v>
      </c>
    </row>
    <row r="433">
      <c r="A433" s="1" t="s">
        <v>58</v>
      </c>
      <c r="B433" s="1">
        <v>96</v>
      </c>
      <c r="C433" s="26" t="s">
        <v>451</v>
      </c>
      <c r="D433" t="s">
        <v>60</v>
      </c>
      <c r="E433" s="27" t="s">
        <v>452</v>
      </c>
      <c r="F433" s="28" t="s">
        <v>453</v>
      </c>
      <c r="G433" s="29">
        <v>48</v>
      </c>
      <c r="H433" s="28">
        <v>0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63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64</v>
      </c>
      <c r="E434" s="27" t="s">
        <v>60</v>
      </c>
    </row>
    <row r="435" ht="39">
      <c r="A435" s="1" t="s">
        <v>65</v>
      </c>
      <c r="E435" s="33" t="s">
        <v>203</v>
      </c>
    </row>
    <row r="436" ht="150">
      <c r="A436" s="1" t="s">
        <v>67</v>
      </c>
      <c r="E436" s="27" t="s">
        <v>454</v>
      </c>
    </row>
    <row r="437">
      <c r="A437" s="1" t="s">
        <v>58</v>
      </c>
      <c r="B437" s="1">
        <v>89</v>
      </c>
      <c r="C437" s="26" t="s">
        <v>455</v>
      </c>
      <c r="D437" t="s">
        <v>60</v>
      </c>
      <c r="E437" s="27" t="s">
        <v>456</v>
      </c>
      <c r="F437" s="28" t="s">
        <v>111</v>
      </c>
      <c r="G437" s="29">
        <v>1</v>
      </c>
      <c r="H437" s="28">
        <v>0</v>
      </c>
      <c r="I437" s="30">
        <f>ROUND(G437*H437,P4)</f>
        <v>0</v>
      </c>
      <c r="L437" s="31">
        <v>0</v>
      </c>
      <c r="M437" s="24">
        <f>ROUND(G437*L437,P4)</f>
        <v>0</v>
      </c>
      <c r="N437" s="25" t="s">
        <v>60</v>
      </c>
      <c r="O437" s="32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64</v>
      </c>
      <c r="E438" s="27" t="s">
        <v>110</v>
      </c>
    </row>
    <row r="439" ht="39">
      <c r="A439" s="1" t="s">
        <v>65</v>
      </c>
      <c r="E439" s="33" t="s">
        <v>79</v>
      </c>
    </row>
    <row r="440">
      <c r="A440" s="1" t="s">
        <v>67</v>
      </c>
      <c r="E440" s="27" t="s">
        <v>457</v>
      </c>
    </row>
    <row r="441" ht="13">
      <c r="A441" s="1" t="s">
        <v>55</v>
      </c>
      <c r="C441" s="22" t="s">
        <v>458</v>
      </c>
      <c r="E441" s="23" t="s">
        <v>458</v>
      </c>
      <c r="L441" s="24">
        <f>SUMIFS(L442:L453,A442:A453,"P")</f>
        <v>0</v>
      </c>
      <c r="M441" s="24">
        <f>SUMIFS(M442:M453,A442:A453,"P")</f>
        <v>0</v>
      </c>
      <c r="N441" s="25"/>
    </row>
    <row r="442" ht="25">
      <c r="A442" s="1" t="s">
        <v>58</v>
      </c>
      <c r="B442" s="1">
        <v>103</v>
      </c>
      <c r="C442" s="26" t="s">
        <v>459</v>
      </c>
      <c r="D442" t="s">
        <v>60</v>
      </c>
      <c r="E442" s="27" t="s">
        <v>460</v>
      </c>
      <c r="F442" s="28" t="s">
        <v>461</v>
      </c>
      <c r="G442" s="29">
        <v>10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63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 ht="25">
      <c r="A443" s="1" t="s">
        <v>64</v>
      </c>
      <c r="E443" s="27" t="s">
        <v>462</v>
      </c>
    </row>
    <row r="444" ht="52">
      <c r="A444" s="1" t="s">
        <v>65</v>
      </c>
      <c r="E444" s="33" t="s">
        <v>463</v>
      </c>
    </row>
    <row r="445" ht="137.5">
      <c r="A445" s="1" t="s">
        <v>67</v>
      </c>
      <c r="E445" s="27" t="s">
        <v>464</v>
      </c>
    </row>
    <row r="446" ht="25">
      <c r="A446" s="1" t="s">
        <v>58</v>
      </c>
      <c r="B446" s="1">
        <v>104</v>
      </c>
      <c r="C446" s="26" t="s">
        <v>465</v>
      </c>
      <c r="D446" t="s">
        <v>60</v>
      </c>
      <c r="E446" s="27" t="s">
        <v>466</v>
      </c>
      <c r="F446" s="28" t="s">
        <v>461</v>
      </c>
      <c r="G446" s="29">
        <v>5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63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 ht="25">
      <c r="A447" s="1" t="s">
        <v>64</v>
      </c>
      <c r="E447" s="27" t="s">
        <v>462</v>
      </c>
    </row>
    <row r="448" ht="39">
      <c r="A448" s="1" t="s">
        <v>65</v>
      </c>
      <c r="E448" s="33" t="s">
        <v>84</v>
      </c>
    </row>
    <row r="449" ht="137.5">
      <c r="A449" s="1" t="s">
        <v>67</v>
      </c>
      <c r="E449" s="27" t="s">
        <v>464</v>
      </c>
    </row>
    <row r="450" ht="25">
      <c r="A450" s="1" t="s">
        <v>58</v>
      </c>
      <c r="B450" s="1">
        <v>105</v>
      </c>
      <c r="C450" s="26" t="s">
        <v>467</v>
      </c>
      <c r="D450" t="s">
        <v>60</v>
      </c>
      <c r="E450" s="27" t="s">
        <v>468</v>
      </c>
      <c r="F450" s="28" t="s">
        <v>461</v>
      </c>
      <c r="G450" s="29">
        <v>0.050000000000000003</v>
      </c>
      <c r="H450" s="28">
        <v>0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63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 ht="25">
      <c r="A451" s="1" t="s">
        <v>64</v>
      </c>
      <c r="E451" s="27" t="s">
        <v>462</v>
      </c>
    </row>
    <row r="452" ht="39">
      <c r="A452" s="1" t="s">
        <v>65</v>
      </c>
      <c r="E452" s="33" t="s">
        <v>469</v>
      </c>
    </row>
    <row r="453" ht="137.5">
      <c r="A453" s="1" t="s">
        <v>67</v>
      </c>
      <c r="E453" s="27" t="s">
        <v>464</v>
      </c>
    </row>
    <row r="454" ht="13">
      <c r="A454" s="1" t="s">
        <v>55</v>
      </c>
      <c r="C454" s="22" t="s">
        <v>107</v>
      </c>
      <c r="E454" s="23" t="s">
        <v>108</v>
      </c>
      <c r="L454" s="24">
        <f>SUMIFS(L455:L466,A455:A466,"P")</f>
        <v>0</v>
      </c>
      <c r="M454" s="24">
        <f>SUMIFS(M455:M466,A455:A466,"P")</f>
        <v>0</v>
      </c>
      <c r="N454" s="25"/>
    </row>
    <row r="455" ht="25">
      <c r="A455" s="1" t="s">
        <v>58</v>
      </c>
      <c r="B455" s="1">
        <v>100</v>
      </c>
      <c r="C455" s="26" t="s">
        <v>470</v>
      </c>
      <c r="D455" t="s">
        <v>60</v>
      </c>
      <c r="E455" s="27" t="s">
        <v>471</v>
      </c>
      <c r="F455" s="28" t="s">
        <v>74</v>
      </c>
      <c r="G455" s="29">
        <v>6</v>
      </c>
      <c r="H455" s="28">
        <v>0</v>
      </c>
      <c r="I455" s="30">
        <f>ROUND(G455*H455,P4)</f>
        <v>0</v>
      </c>
      <c r="L455" s="31">
        <v>0</v>
      </c>
      <c r="M455" s="24">
        <f>ROUND(G455*L455,P4)</f>
        <v>0</v>
      </c>
      <c r="N455" s="25" t="s">
        <v>63</v>
      </c>
      <c r="O455" s="32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64</v>
      </c>
      <c r="E456" s="27" t="s">
        <v>60</v>
      </c>
    </row>
    <row r="457">
      <c r="A457" s="1" t="s">
        <v>65</v>
      </c>
    </row>
    <row r="458" ht="50">
      <c r="A458" s="1" t="s">
        <v>67</v>
      </c>
      <c r="E458" s="27" t="s">
        <v>472</v>
      </c>
    </row>
    <row r="459">
      <c r="A459" s="1" t="s">
        <v>58</v>
      </c>
      <c r="B459" s="1">
        <v>101</v>
      </c>
      <c r="C459" s="26" t="s">
        <v>473</v>
      </c>
      <c r="D459" t="s">
        <v>60</v>
      </c>
      <c r="E459" s="27" t="s">
        <v>474</v>
      </c>
      <c r="F459" s="28" t="s">
        <v>475</v>
      </c>
      <c r="G459" s="29">
        <v>4</v>
      </c>
      <c r="H459" s="28">
        <v>0</v>
      </c>
      <c r="I459" s="30">
        <f>ROUND(G459*H459,P4)</f>
        <v>0</v>
      </c>
      <c r="L459" s="31">
        <v>0</v>
      </c>
      <c r="M459" s="24">
        <f>ROUND(G459*L459,P4)</f>
        <v>0</v>
      </c>
      <c r="N459" s="25" t="s">
        <v>60</v>
      </c>
      <c r="O459" s="32">
        <f>M459*AA459</f>
        <v>0</v>
      </c>
      <c r="P459" s="1">
        <v>3</v>
      </c>
      <c r="AA459" s="1">
        <f>IF(P459=1,$O$3,IF(P459=2,$O$4,$O$5))</f>
        <v>0</v>
      </c>
    </row>
    <row r="460" ht="50">
      <c r="A460" s="1" t="s">
        <v>64</v>
      </c>
      <c r="E460" s="27" t="s">
        <v>476</v>
      </c>
    </row>
    <row r="461" ht="39">
      <c r="A461" s="1" t="s">
        <v>65</v>
      </c>
      <c r="E461" s="33" t="s">
        <v>477</v>
      </c>
    </row>
    <row r="462">
      <c r="A462" s="1" t="s">
        <v>67</v>
      </c>
      <c r="E462" s="27" t="s">
        <v>478</v>
      </c>
    </row>
    <row r="463" ht="25">
      <c r="A463" s="1" t="s">
        <v>58</v>
      </c>
      <c r="B463" s="1">
        <v>102</v>
      </c>
      <c r="C463" s="26" t="s">
        <v>479</v>
      </c>
      <c r="D463" t="s">
        <v>60</v>
      </c>
      <c r="E463" s="27" t="s">
        <v>480</v>
      </c>
      <c r="F463" s="28" t="s">
        <v>74</v>
      </c>
      <c r="G463" s="29">
        <v>1</v>
      </c>
      <c r="H463" s="28">
        <v>0</v>
      </c>
      <c r="I463" s="30">
        <f>ROUND(G463*H463,P4)</f>
        <v>0</v>
      </c>
      <c r="L463" s="31">
        <v>0</v>
      </c>
      <c r="M463" s="24">
        <f>ROUND(G463*L463,P4)</f>
        <v>0</v>
      </c>
      <c r="N463" s="25" t="s">
        <v>60</v>
      </c>
      <c r="O463" s="32">
        <f>M463*AA463</f>
        <v>0</v>
      </c>
      <c r="P463" s="1">
        <v>3</v>
      </c>
      <c r="AA463" s="1">
        <f>IF(P463=1,$O$3,IF(P463=2,$O$4,$O$5))</f>
        <v>0</v>
      </c>
    </row>
    <row r="464" ht="50">
      <c r="A464" s="1" t="s">
        <v>64</v>
      </c>
      <c r="E464" s="27" t="s">
        <v>481</v>
      </c>
    </row>
    <row r="465" ht="39">
      <c r="A465" s="1" t="s">
        <v>65</v>
      </c>
      <c r="E465" s="33" t="s">
        <v>79</v>
      </c>
    </row>
    <row r="466">
      <c r="A466" s="1" t="s">
        <v>67</v>
      </c>
      <c r="E466" s="27" t="s">
        <v>60</v>
      </c>
    </row>
  </sheetData>
  <sheetProtection sheet="1" objects="1" scenarios="1" spinCount="100000" saltValue="eDtuelPZNqsk6q+zwJMtFnCqrcvHocetGVUtjBtPiuJGihNBjjj46Y8BTMJFni/laTz7Q+p5A1jUUTO0JQbBkQ==" hashValue="Gvh+fRISPZUf7FLKchxVTH7PTE9hZcvrj0lXRfkhxteA5urTnBj3Ov+YC4T86sUfErJEaxhF0uIA83rrJhD+vg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COUNTIFS(L8:L124,"=0",A8:A124,"P")+COUNTIFS(L8:L124,"",A8:A124,"P")+SUM(Q8:Q124)</f>
        <v>0</v>
      </c>
    </row>
    <row r="8" ht="13">
      <c r="A8" s="1" t="s">
        <v>50</v>
      </c>
      <c r="C8" s="22" t="s">
        <v>482</v>
      </c>
      <c r="E8" s="23" t="s">
        <v>21</v>
      </c>
      <c r="L8" s="24">
        <f>L9+L22+L75+L80+L89+L102+L119</f>
        <v>0</v>
      </c>
      <c r="M8" s="24">
        <f>M9+M22+M75+M80+M89+M102+M119</f>
        <v>0</v>
      </c>
      <c r="N8" s="25"/>
    </row>
    <row r="9" ht="13">
      <c r="A9" s="1" t="s">
        <v>55</v>
      </c>
      <c r="C9" s="22" t="s">
        <v>116</v>
      </c>
      <c r="E9" s="23" t="s">
        <v>117</v>
      </c>
      <c r="L9" s="24">
        <f>SUMIFS(L10:L21,A10:A21,"P")</f>
        <v>0</v>
      </c>
      <c r="M9" s="24">
        <f>SUMIFS(M10:M21,A10:A21,"P")</f>
        <v>0</v>
      </c>
      <c r="N9" s="25"/>
    </row>
    <row r="10" ht="25">
      <c r="A10" s="1" t="s">
        <v>58</v>
      </c>
      <c r="B10" s="1">
        <v>1</v>
      </c>
      <c r="C10" s="26" t="s">
        <v>483</v>
      </c>
      <c r="D10" t="s">
        <v>60</v>
      </c>
      <c r="E10" s="27" t="s">
        <v>484</v>
      </c>
      <c r="F10" s="28" t="s">
        <v>129</v>
      </c>
      <c r="G10" s="29">
        <v>27.43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64</v>
      </c>
      <c r="E11" s="27" t="s">
        <v>484</v>
      </c>
    </row>
    <row r="12" ht="65">
      <c r="A12" s="1" t="s">
        <v>65</v>
      </c>
      <c r="E12" s="33" t="s">
        <v>485</v>
      </c>
    </row>
    <row r="13">
      <c r="A13" s="1" t="s">
        <v>67</v>
      </c>
      <c r="E13" s="27" t="s">
        <v>60</v>
      </c>
    </row>
    <row r="14">
      <c r="A14" s="1" t="s">
        <v>58</v>
      </c>
      <c r="B14" s="1">
        <v>2</v>
      </c>
      <c r="C14" s="26" t="s">
        <v>486</v>
      </c>
      <c r="D14" t="s">
        <v>60</v>
      </c>
      <c r="E14" s="27" t="s">
        <v>487</v>
      </c>
      <c r="F14" s="28" t="s">
        <v>129</v>
      </c>
      <c r="G14" s="29">
        <v>9.3100000000000005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64</v>
      </c>
      <c r="E15" s="27" t="s">
        <v>487</v>
      </c>
    </row>
    <row r="16" ht="65">
      <c r="A16" s="1" t="s">
        <v>65</v>
      </c>
      <c r="E16" s="33" t="s">
        <v>488</v>
      </c>
    </row>
    <row r="17">
      <c r="A17" s="1" t="s">
        <v>67</v>
      </c>
      <c r="E17" s="27" t="s">
        <v>60</v>
      </c>
    </row>
    <row r="18">
      <c r="A18" s="1" t="s">
        <v>58</v>
      </c>
      <c r="B18" s="1">
        <v>3</v>
      </c>
      <c r="C18" s="26" t="s">
        <v>489</v>
      </c>
      <c r="D18" t="s">
        <v>60</v>
      </c>
      <c r="E18" s="27" t="s">
        <v>490</v>
      </c>
      <c r="F18" s="28" t="s">
        <v>120</v>
      </c>
      <c r="G18" s="29">
        <v>78.394999999999996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64</v>
      </c>
      <c r="E19" s="27" t="s">
        <v>490</v>
      </c>
    </row>
    <row r="20">
      <c r="A20" s="1" t="s">
        <v>65</v>
      </c>
    </row>
    <row r="21">
      <c r="A21" s="1" t="s">
        <v>67</v>
      </c>
      <c r="E21" s="27" t="s">
        <v>60</v>
      </c>
    </row>
    <row r="22" ht="13">
      <c r="A22" s="1" t="s">
        <v>55</v>
      </c>
      <c r="C22" s="22" t="s">
        <v>491</v>
      </c>
      <c r="E22" s="23" t="s">
        <v>492</v>
      </c>
      <c r="L22" s="24">
        <f>SUMIFS(L23:L74,A23:A74,"P")</f>
        <v>0</v>
      </c>
      <c r="M22" s="24">
        <f>SUMIFS(M23:M74,A23:A74,"P")</f>
        <v>0</v>
      </c>
      <c r="N22" s="25"/>
    </row>
    <row r="23" ht="25">
      <c r="A23" s="1" t="s">
        <v>58</v>
      </c>
      <c r="B23" s="1">
        <v>4</v>
      </c>
      <c r="C23" s="26" t="s">
        <v>493</v>
      </c>
      <c r="D23" t="s">
        <v>60</v>
      </c>
      <c r="E23" s="27" t="s">
        <v>494</v>
      </c>
      <c r="F23" s="28" t="s">
        <v>62</v>
      </c>
      <c r="G23" s="29">
        <v>8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60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64</v>
      </c>
      <c r="E24" s="27" t="s">
        <v>494</v>
      </c>
    </row>
    <row r="25" ht="78">
      <c r="A25" s="1" t="s">
        <v>65</v>
      </c>
      <c r="E25" s="33" t="s">
        <v>495</v>
      </c>
    </row>
    <row r="26">
      <c r="A26" s="1" t="s">
        <v>67</v>
      </c>
      <c r="E26" s="27" t="s">
        <v>60</v>
      </c>
    </row>
    <row r="27" ht="25">
      <c r="A27" s="1" t="s">
        <v>58</v>
      </c>
      <c r="B27" s="1">
        <v>5</v>
      </c>
      <c r="C27" s="26" t="s">
        <v>496</v>
      </c>
      <c r="D27" t="s">
        <v>60</v>
      </c>
      <c r="E27" s="27" t="s">
        <v>497</v>
      </c>
      <c r="F27" s="28" t="s">
        <v>129</v>
      </c>
      <c r="G27" s="29">
        <v>1.74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60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">
      <c r="A28" s="1" t="s">
        <v>64</v>
      </c>
      <c r="E28" s="27" t="s">
        <v>497</v>
      </c>
    </row>
    <row r="29" ht="78">
      <c r="A29" s="1" t="s">
        <v>65</v>
      </c>
      <c r="E29" s="33" t="s">
        <v>498</v>
      </c>
    </row>
    <row r="30">
      <c r="A30" s="1" t="s">
        <v>67</v>
      </c>
      <c r="E30" s="27" t="s">
        <v>60</v>
      </c>
    </row>
    <row r="31" ht="25">
      <c r="A31" s="1" t="s">
        <v>58</v>
      </c>
      <c r="B31" s="1">
        <v>6</v>
      </c>
      <c r="C31" s="26" t="s">
        <v>499</v>
      </c>
      <c r="D31" t="s">
        <v>60</v>
      </c>
      <c r="E31" s="27" t="s">
        <v>500</v>
      </c>
      <c r="F31" s="28" t="s">
        <v>129</v>
      </c>
      <c r="G31" s="29">
        <v>1.74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64</v>
      </c>
      <c r="E32" s="27" t="s">
        <v>500</v>
      </c>
    </row>
    <row r="33" ht="78">
      <c r="A33" s="1" t="s">
        <v>65</v>
      </c>
      <c r="E33" s="33" t="s">
        <v>498</v>
      </c>
    </row>
    <row r="34">
      <c r="A34" s="1" t="s">
        <v>67</v>
      </c>
      <c r="E34" s="27" t="s">
        <v>60</v>
      </c>
    </row>
    <row r="35">
      <c r="A35" s="1" t="s">
        <v>58</v>
      </c>
      <c r="B35" s="1">
        <v>7</v>
      </c>
      <c r="C35" s="26" t="s">
        <v>501</v>
      </c>
      <c r="D35" t="s">
        <v>60</v>
      </c>
      <c r="E35" s="27" t="s">
        <v>502</v>
      </c>
      <c r="F35" s="28" t="s">
        <v>129</v>
      </c>
      <c r="G35" s="29">
        <v>0.32600000000000001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64</v>
      </c>
      <c r="E36" s="27" t="s">
        <v>502</v>
      </c>
    </row>
    <row r="37" ht="78">
      <c r="A37" s="1" t="s">
        <v>65</v>
      </c>
      <c r="E37" s="33" t="s">
        <v>503</v>
      </c>
    </row>
    <row r="38">
      <c r="A38" s="1" t="s">
        <v>67</v>
      </c>
      <c r="E38" s="27" t="s">
        <v>60</v>
      </c>
    </row>
    <row r="39">
      <c r="A39" s="1" t="s">
        <v>58</v>
      </c>
      <c r="B39" s="1">
        <v>8</v>
      </c>
      <c r="C39" s="26" t="s">
        <v>504</v>
      </c>
      <c r="D39" t="s">
        <v>60</v>
      </c>
      <c r="E39" s="27" t="s">
        <v>505</v>
      </c>
      <c r="F39" s="28" t="s">
        <v>129</v>
      </c>
      <c r="G39" s="29">
        <v>1.2709999999999999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64</v>
      </c>
      <c r="E40" s="27" t="s">
        <v>505</v>
      </c>
    </row>
    <row r="41" ht="65">
      <c r="A41" s="1" t="s">
        <v>65</v>
      </c>
      <c r="E41" s="33" t="s">
        <v>506</v>
      </c>
    </row>
    <row r="42">
      <c r="A42" s="1" t="s">
        <v>67</v>
      </c>
      <c r="E42" s="27" t="s">
        <v>60</v>
      </c>
    </row>
    <row r="43">
      <c r="A43" s="1" t="s">
        <v>58</v>
      </c>
      <c r="B43" s="1">
        <v>9</v>
      </c>
      <c r="C43" s="26" t="s">
        <v>507</v>
      </c>
      <c r="D43" t="s">
        <v>60</v>
      </c>
      <c r="E43" s="27" t="s">
        <v>508</v>
      </c>
      <c r="F43" s="28" t="s">
        <v>120</v>
      </c>
      <c r="G43" s="29">
        <v>4.0099999999999998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64</v>
      </c>
      <c r="E44" s="27" t="s">
        <v>508</v>
      </c>
    </row>
    <row r="45" ht="78">
      <c r="A45" s="1" t="s">
        <v>65</v>
      </c>
      <c r="E45" s="33" t="s">
        <v>509</v>
      </c>
    </row>
    <row r="46">
      <c r="A46" s="1" t="s">
        <v>67</v>
      </c>
      <c r="E46" s="27" t="s">
        <v>60</v>
      </c>
    </row>
    <row r="47">
      <c r="A47" s="1" t="s">
        <v>58</v>
      </c>
      <c r="B47" s="1">
        <v>10</v>
      </c>
      <c r="C47" s="26" t="s">
        <v>510</v>
      </c>
      <c r="D47" t="s">
        <v>60</v>
      </c>
      <c r="E47" s="27" t="s">
        <v>511</v>
      </c>
      <c r="F47" s="28" t="s">
        <v>120</v>
      </c>
      <c r="G47" s="29">
        <v>4.0099999999999998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64</v>
      </c>
      <c r="E48" s="27" t="s">
        <v>511</v>
      </c>
    </row>
    <row r="49">
      <c r="A49" s="1" t="s">
        <v>65</v>
      </c>
    </row>
    <row r="50">
      <c r="A50" s="1" t="s">
        <v>67</v>
      </c>
      <c r="E50" s="27" t="s">
        <v>60</v>
      </c>
    </row>
    <row r="51">
      <c r="A51" s="1" t="s">
        <v>58</v>
      </c>
      <c r="B51" s="1">
        <v>11</v>
      </c>
      <c r="C51" s="26" t="s">
        <v>512</v>
      </c>
      <c r="D51" t="s">
        <v>60</v>
      </c>
      <c r="E51" s="27" t="s">
        <v>513</v>
      </c>
      <c r="F51" s="28" t="s">
        <v>129</v>
      </c>
      <c r="G51" s="29">
        <v>2.6459999999999999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64</v>
      </c>
      <c r="E52" s="27" t="s">
        <v>513</v>
      </c>
    </row>
    <row r="53" ht="52">
      <c r="A53" s="1" t="s">
        <v>65</v>
      </c>
      <c r="E53" s="33" t="s">
        <v>514</v>
      </c>
    </row>
    <row r="54">
      <c r="A54" s="1" t="s">
        <v>67</v>
      </c>
      <c r="E54" s="27" t="s">
        <v>60</v>
      </c>
    </row>
    <row r="55">
      <c r="A55" s="1" t="s">
        <v>58</v>
      </c>
      <c r="B55" s="1">
        <v>12</v>
      </c>
      <c r="C55" s="26" t="s">
        <v>515</v>
      </c>
      <c r="D55" t="s">
        <v>60</v>
      </c>
      <c r="E55" s="27" t="s">
        <v>516</v>
      </c>
      <c r="F55" s="28" t="s">
        <v>120</v>
      </c>
      <c r="G55" s="29">
        <v>11.52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64</v>
      </c>
      <c r="E56" s="27" t="s">
        <v>516</v>
      </c>
    </row>
    <row r="57" ht="52">
      <c r="A57" s="1" t="s">
        <v>65</v>
      </c>
      <c r="E57" s="33" t="s">
        <v>517</v>
      </c>
    </row>
    <row r="58">
      <c r="A58" s="1" t="s">
        <v>67</v>
      </c>
      <c r="E58" s="27" t="s">
        <v>60</v>
      </c>
    </row>
    <row r="59">
      <c r="A59" s="1" t="s">
        <v>58</v>
      </c>
      <c r="B59" s="1">
        <v>13</v>
      </c>
      <c r="C59" s="26" t="s">
        <v>518</v>
      </c>
      <c r="D59" t="s">
        <v>60</v>
      </c>
      <c r="E59" s="27" t="s">
        <v>519</v>
      </c>
      <c r="F59" s="28" t="s">
        <v>120</v>
      </c>
      <c r="G59" s="29">
        <v>11.52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64</v>
      </c>
      <c r="E60" s="27" t="s">
        <v>519</v>
      </c>
    </row>
    <row r="61">
      <c r="A61" s="1" t="s">
        <v>65</v>
      </c>
    </row>
    <row r="62">
      <c r="A62" s="1" t="s">
        <v>67</v>
      </c>
      <c r="E62" s="27" t="s">
        <v>60</v>
      </c>
    </row>
    <row r="63">
      <c r="A63" s="1" t="s">
        <v>58</v>
      </c>
      <c r="B63" s="1">
        <v>14</v>
      </c>
      <c r="C63" s="26" t="s">
        <v>520</v>
      </c>
      <c r="D63" t="s">
        <v>60</v>
      </c>
      <c r="E63" s="27" t="s">
        <v>521</v>
      </c>
      <c r="F63" s="28" t="s">
        <v>461</v>
      </c>
      <c r="G63" s="29">
        <v>0.84399999999999997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64</v>
      </c>
      <c r="E64" s="27" t="s">
        <v>521</v>
      </c>
    </row>
    <row r="65" ht="52">
      <c r="A65" s="1" t="s">
        <v>65</v>
      </c>
      <c r="E65" s="33" t="s">
        <v>522</v>
      </c>
    </row>
    <row r="66">
      <c r="A66" s="1" t="s">
        <v>67</v>
      </c>
      <c r="E66" s="27" t="s">
        <v>60</v>
      </c>
    </row>
    <row r="67" ht="25">
      <c r="A67" s="1" t="s">
        <v>58</v>
      </c>
      <c r="B67" s="1">
        <v>15</v>
      </c>
      <c r="C67" s="26" t="s">
        <v>523</v>
      </c>
      <c r="D67" t="s">
        <v>60</v>
      </c>
      <c r="E67" s="27" t="s">
        <v>524</v>
      </c>
      <c r="F67" s="28" t="s">
        <v>120</v>
      </c>
      <c r="G67" s="29">
        <v>10.17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60</v>
      </c>
      <c r="O67" s="32">
        <f>M67*AA67</f>
        <v>0</v>
      </c>
      <c r="P67" s="1">
        <v>3</v>
      </c>
      <c r="AA67" s="1">
        <f>IF(P67=1,$O$3,IF(P67=2,$O$4,$O$5))</f>
        <v>0</v>
      </c>
    </row>
    <row r="68" ht="25">
      <c r="A68" s="1" t="s">
        <v>64</v>
      </c>
      <c r="E68" s="27" t="s">
        <v>524</v>
      </c>
    </row>
    <row r="69" ht="52">
      <c r="A69" s="1" t="s">
        <v>65</v>
      </c>
      <c r="E69" s="33" t="s">
        <v>525</v>
      </c>
    </row>
    <row r="70">
      <c r="A70" s="1" t="s">
        <v>67</v>
      </c>
      <c r="E70" s="27" t="s">
        <v>60</v>
      </c>
    </row>
    <row r="71" ht="25">
      <c r="A71" s="1" t="s">
        <v>58</v>
      </c>
      <c r="B71" s="1">
        <v>16</v>
      </c>
      <c r="C71" s="26" t="s">
        <v>526</v>
      </c>
      <c r="D71" t="s">
        <v>60</v>
      </c>
      <c r="E71" s="27" t="s">
        <v>527</v>
      </c>
      <c r="F71" s="28" t="s">
        <v>120</v>
      </c>
      <c r="G71" s="29">
        <v>12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60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64</v>
      </c>
      <c r="E72" s="27" t="s">
        <v>527</v>
      </c>
    </row>
    <row r="73" ht="52">
      <c r="A73" s="1" t="s">
        <v>65</v>
      </c>
      <c r="E73" s="33" t="s">
        <v>528</v>
      </c>
    </row>
    <row r="74">
      <c r="A74" s="1" t="s">
        <v>67</v>
      </c>
      <c r="E74" s="27" t="s">
        <v>60</v>
      </c>
    </row>
    <row r="75" ht="13">
      <c r="A75" s="1" t="s">
        <v>55</v>
      </c>
      <c r="C75" s="22" t="s">
        <v>529</v>
      </c>
      <c r="E75" s="23" t="s">
        <v>530</v>
      </c>
      <c r="L75" s="24">
        <f>SUMIFS(L76:L79,A76:A79,"P")</f>
        <v>0</v>
      </c>
      <c r="M75" s="24">
        <f>SUMIFS(M76:M79,A76:A79,"P")</f>
        <v>0</v>
      </c>
      <c r="N75" s="25"/>
    </row>
    <row r="76">
      <c r="A76" s="1" t="s">
        <v>58</v>
      </c>
      <c r="B76" s="1">
        <v>17</v>
      </c>
      <c r="C76" s="26" t="s">
        <v>531</v>
      </c>
      <c r="D76" t="s">
        <v>60</v>
      </c>
      <c r="E76" s="27" t="s">
        <v>532</v>
      </c>
      <c r="F76" s="28" t="s">
        <v>129</v>
      </c>
      <c r="G76" s="29">
        <v>2.4409999999999998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64</v>
      </c>
      <c r="E77" s="27" t="s">
        <v>532</v>
      </c>
    </row>
    <row r="78" ht="65">
      <c r="A78" s="1" t="s">
        <v>65</v>
      </c>
      <c r="E78" s="33" t="s">
        <v>533</v>
      </c>
    </row>
    <row r="79">
      <c r="A79" s="1" t="s">
        <v>67</v>
      </c>
      <c r="E79" s="27" t="s">
        <v>60</v>
      </c>
    </row>
    <row r="80" ht="13">
      <c r="A80" s="1" t="s">
        <v>55</v>
      </c>
      <c r="C80" s="22" t="s">
        <v>534</v>
      </c>
      <c r="E80" s="23" t="s">
        <v>535</v>
      </c>
      <c r="L80" s="24">
        <f>SUMIFS(L81:L88,A81:A88,"P")</f>
        <v>0</v>
      </c>
      <c r="M80" s="24">
        <f>SUMIFS(M81:M88,A81:A88,"P")</f>
        <v>0</v>
      </c>
      <c r="N80" s="25"/>
    </row>
    <row r="81">
      <c r="A81" s="1" t="s">
        <v>58</v>
      </c>
      <c r="B81" s="1">
        <v>18</v>
      </c>
      <c r="C81" s="26" t="s">
        <v>536</v>
      </c>
      <c r="D81" t="s">
        <v>60</v>
      </c>
      <c r="E81" s="27" t="s">
        <v>537</v>
      </c>
      <c r="F81" s="28" t="s">
        <v>62</v>
      </c>
      <c r="G81" s="29">
        <v>4.2000000000000002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60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64</v>
      </c>
      <c r="E82" s="27" t="s">
        <v>537</v>
      </c>
    </row>
    <row r="83" ht="52">
      <c r="A83" s="1" t="s">
        <v>65</v>
      </c>
      <c r="E83" s="33" t="s">
        <v>538</v>
      </c>
    </row>
    <row r="84">
      <c r="A84" s="1" t="s">
        <v>67</v>
      </c>
      <c r="E84" s="27" t="s">
        <v>60</v>
      </c>
    </row>
    <row r="85">
      <c r="A85" s="1" t="s">
        <v>58</v>
      </c>
      <c r="B85" s="1">
        <v>19</v>
      </c>
      <c r="C85" s="26" t="s">
        <v>539</v>
      </c>
      <c r="D85" t="s">
        <v>60</v>
      </c>
      <c r="E85" s="27" t="s">
        <v>540</v>
      </c>
      <c r="F85" s="28" t="s">
        <v>74</v>
      </c>
      <c r="G85" s="29">
        <v>7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60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64</v>
      </c>
      <c r="E86" s="27" t="s">
        <v>540</v>
      </c>
    </row>
    <row r="87" ht="52">
      <c r="A87" s="1" t="s">
        <v>65</v>
      </c>
      <c r="E87" s="33" t="s">
        <v>541</v>
      </c>
    </row>
    <row r="88">
      <c r="A88" s="1" t="s">
        <v>67</v>
      </c>
      <c r="E88" s="27" t="s">
        <v>60</v>
      </c>
    </row>
    <row r="89" ht="13">
      <c r="A89" s="1" t="s">
        <v>55</v>
      </c>
      <c r="C89" s="22" t="s">
        <v>542</v>
      </c>
      <c r="E89" s="23" t="s">
        <v>543</v>
      </c>
      <c r="L89" s="24">
        <f>SUMIFS(L90:L101,A90:A101,"P")</f>
        <v>0</v>
      </c>
      <c r="M89" s="24">
        <f>SUMIFS(M90:M101,A90:A101,"P")</f>
        <v>0</v>
      </c>
      <c r="N89" s="25"/>
    </row>
    <row r="90">
      <c r="A90" s="1" t="s">
        <v>58</v>
      </c>
      <c r="B90" s="1">
        <v>20</v>
      </c>
      <c r="C90" s="26" t="s">
        <v>544</v>
      </c>
      <c r="D90" t="s">
        <v>60</v>
      </c>
      <c r="E90" s="27" t="s">
        <v>545</v>
      </c>
      <c r="F90" s="28" t="s">
        <v>129</v>
      </c>
      <c r="G90" s="29">
        <v>2.1499999999999999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60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64</v>
      </c>
      <c r="E91" s="27" t="s">
        <v>545</v>
      </c>
    </row>
    <row r="92" ht="52">
      <c r="A92" s="1" t="s">
        <v>65</v>
      </c>
      <c r="E92" s="33" t="s">
        <v>546</v>
      </c>
    </row>
    <row r="93">
      <c r="A93" s="1" t="s">
        <v>67</v>
      </c>
      <c r="E93" s="27" t="s">
        <v>60</v>
      </c>
    </row>
    <row r="94">
      <c r="A94" s="1" t="s">
        <v>58</v>
      </c>
      <c r="B94" s="1">
        <v>22</v>
      </c>
      <c r="C94" s="26" t="s">
        <v>547</v>
      </c>
      <c r="D94" t="s">
        <v>60</v>
      </c>
      <c r="E94" s="27" t="s">
        <v>548</v>
      </c>
      <c r="F94" s="28" t="s">
        <v>120</v>
      </c>
      <c r="G94" s="29">
        <v>8.0749999999999993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60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64</v>
      </c>
      <c r="E95" s="27" t="s">
        <v>548</v>
      </c>
    </row>
    <row r="96" ht="52">
      <c r="A96" s="1" t="s">
        <v>65</v>
      </c>
      <c r="E96" s="33" t="s">
        <v>549</v>
      </c>
    </row>
    <row r="97">
      <c r="A97" s="1" t="s">
        <v>67</v>
      </c>
      <c r="E97" s="27" t="s">
        <v>60</v>
      </c>
    </row>
    <row r="98" ht="25">
      <c r="A98" s="1" t="s">
        <v>58</v>
      </c>
      <c r="B98" s="1">
        <v>21</v>
      </c>
      <c r="C98" s="26" t="s">
        <v>550</v>
      </c>
      <c r="D98" t="s">
        <v>60</v>
      </c>
      <c r="E98" s="27" t="s">
        <v>551</v>
      </c>
      <c r="F98" s="28" t="s">
        <v>120</v>
      </c>
      <c r="G98" s="29">
        <v>7.8399999999999999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60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">
      <c r="A99" s="1" t="s">
        <v>64</v>
      </c>
      <c r="E99" s="27" t="s">
        <v>551</v>
      </c>
    </row>
    <row r="100" ht="52">
      <c r="A100" s="1" t="s">
        <v>65</v>
      </c>
      <c r="E100" s="33" t="s">
        <v>552</v>
      </c>
    </row>
    <row r="101">
      <c r="A101" s="1" t="s">
        <v>67</v>
      </c>
      <c r="E101" s="27" t="s">
        <v>60</v>
      </c>
    </row>
    <row r="102" ht="13">
      <c r="A102" s="1" t="s">
        <v>55</v>
      </c>
      <c r="C102" s="22" t="s">
        <v>432</v>
      </c>
      <c r="E102" s="23" t="s">
        <v>433</v>
      </c>
      <c r="L102" s="24">
        <f>SUMIFS(L103:L118,A103:A118,"P")</f>
        <v>0</v>
      </c>
      <c r="M102" s="24">
        <f>SUMIFS(M103:M118,A103:A118,"P")</f>
        <v>0</v>
      </c>
      <c r="N102" s="25"/>
    </row>
    <row r="103">
      <c r="A103" s="1" t="s">
        <v>58</v>
      </c>
      <c r="B103" s="1">
        <v>24</v>
      </c>
      <c r="C103" s="26" t="s">
        <v>553</v>
      </c>
      <c r="D103" t="s">
        <v>60</v>
      </c>
      <c r="E103" s="27" t="s">
        <v>554</v>
      </c>
      <c r="F103" s="28" t="s">
        <v>62</v>
      </c>
      <c r="G103" s="29">
        <v>5.2000000000000002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64</v>
      </c>
      <c r="E104" s="27" t="s">
        <v>554</v>
      </c>
    </row>
    <row r="105">
      <c r="A105" s="1" t="s">
        <v>65</v>
      </c>
    </row>
    <row r="106">
      <c r="A106" s="1" t="s">
        <v>67</v>
      </c>
      <c r="E106" s="27" t="s">
        <v>60</v>
      </c>
    </row>
    <row r="107">
      <c r="A107" s="1" t="s">
        <v>58</v>
      </c>
      <c r="B107" s="1">
        <v>26</v>
      </c>
      <c r="C107" s="26" t="s">
        <v>555</v>
      </c>
      <c r="D107" t="s">
        <v>60</v>
      </c>
      <c r="E107" s="27" t="s">
        <v>556</v>
      </c>
      <c r="F107" s="28" t="s">
        <v>62</v>
      </c>
      <c r="G107" s="29">
        <v>5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64</v>
      </c>
      <c r="E108" s="27" t="s">
        <v>556</v>
      </c>
    </row>
    <row r="109">
      <c r="A109" s="1" t="s">
        <v>65</v>
      </c>
    </row>
    <row r="110">
      <c r="A110" s="1" t="s">
        <v>67</v>
      </c>
      <c r="E110" s="27" t="s">
        <v>60</v>
      </c>
    </row>
    <row r="111">
      <c r="A111" s="1" t="s">
        <v>58</v>
      </c>
      <c r="B111" s="1">
        <v>23</v>
      </c>
      <c r="C111" s="26" t="s">
        <v>557</v>
      </c>
      <c r="D111" t="s">
        <v>60</v>
      </c>
      <c r="E111" s="27" t="s">
        <v>558</v>
      </c>
      <c r="F111" s="28" t="s">
        <v>62</v>
      </c>
      <c r="G111" s="29">
        <v>5.2000000000000002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64</v>
      </c>
      <c r="E112" s="27" t="s">
        <v>558</v>
      </c>
    </row>
    <row r="113" ht="52">
      <c r="A113" s="1" t="s">
        <v>65</v>
      </c>
      <c r="E113" s="33" t="s">
        <v>559</v>
      </c>
    </row>
    <row r="114">
      <c r="A114" s="1" t="s">
        <v>67</v>
      </c>
      <c r="E114" s="27" t="s">
        <v>60</v>
      </c>
    </row>
    <row r="115" ht="25">
      <c r="A115" s="1" t="s">
        <v>58</v>
      </c>
      <c r="B115" s="1">
        <v>25</v>
      </c>
      <c r="C115" s="26" t="s">
        <v>560</v>
      </c>
      <c r="D115" t="s">
        <v>60</v>
      </c>
      <c r="E115" s="27" t="s">
        <v>561</v>
      </c>
      <c r="F115" s="28" t="s">
        <v>62</v>
      </c>
      <c r="G115" s="29">
        <v>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64</v>
      </c>
      <c r="E116" s="27" t="s">
        <v>561</v>
      </c>
    </row>
    <row r="117" ht="52">
      <c r="A117" s="1" t="s">
        <v>65</v>
      </c>
      <c r="E117" s="33" t="s">
        <v>562</v>
      </c>
    </row>
    <row r="118">
      <c r="A118" s="1" t="s">
        <v>67</v>
      </c>
      <c r="E118" s="27" t="s">
        <v>60</v>
      </c>
    </row>
    <row r="119" ht="13">
      <c r="A119" s="1" t="s">
        <v>55</v>
      </c>
      <c r="C119" s="22" t="s">
        <v>563</v>
      </c>
      <c r="E119" s="23" t="s">
        <v>564</v>
      </c>
      <c r="L119" s="24">
        <f>SUMIFS(L120:L123,A120:A123,"P")</f>
        <v>0</v>
      </c>
      <c r="M119" s="24">
        <f>SUMIFS(M120:M123,A120:A123,"P")</f>
        <v>0</v>
      </c>
      <c r="N119" s="25"/>
    </row>
    <row r="120" ht="25">
      <c r="A120" s="1" t="s">
        <v>58</v>
      </c>
      <c r="B120" s="1">
        <v>27</v>
      </c>
      <c r="C120" s="26" t="s">
        <v>565</v>
      </c>
      <c r="D120" t="s">
        <v>60</v>
      </c>
      <c r="E120" s="27" t="s">
        <v>566</v>
      </c>
      <c r="F120" s="28" t="s">
        <v>461</v>
      </c>
      <c r="G120" s="29">
        <v>48.200000000000003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60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">
      <c r="A121" s="1" t="s">
        <v>64</v>
      </c>
      <c r="E121" s="27" t="s">
        <v>566</v>
      </c>
    </row>
    <row r="122">
      <c r="A122" s="1" t="s">
        <v>65</v>
      </c>
    </row>
    <row r="123">
      <c r="A123" s="1" t="s">
        <v>67</v>
      </c>
      <c r="E123" s="27" t="s">
        <v>60</v>
      </c>
    </row>
  </sheetData>
  <sheetProtection sheet="1" objects="1" scenarios="1" spinCount="100000" saltValue="vt+yBuKwVa4R4hVnAfToFgZpa0/ofnsvvLC1XdZnq6ZEKSMZPJAGf8vEdOe1l+iMKrBWDbnh29XRXyBzGtiKwA==" hashValue="a4F/sbLwXZzX8rqekSvZHpXSttpQsXyIdy4sAJo6cfnvN/IdNKvhW5tChdWqbrQkCmKXNY+uvgp+QgnAM/uxOg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COUNTIFS(L8:L49,"=0",A8:A49,"P")+COUNTIFS(L8:L49,"",A8:A49,"P")+SUM(Q8:Q49)</f>
        <v>0</v>
      </c>
    </row>
    <row r="8" ht="13">
      <c r="A8" s="1" t="s">
        <v>50</v>
      </c>
      <c r="C8" s="22" t="s">
        <v>567</v>
      </c>
      <c r="E8" s="23" t="s">
        <v>25</v>
      </c>
      <c r="L8" s="24">
        <f>L9</f>
        <v>0</v>
      </c>
      <c r="M8" s="24">
        <f>M9</f>
        <v>0</v>
      </c>
      <c r="N8" s="25"/>
    </row>
    <row r="9" ht="13">
      <c r="A9" s="1" t="s">
        <v>52</v>
      </c>
      <c r="C9" s="22" t="s">
        <v>568</v>
      </c>
      <c r="E9" s="23" t="s">
        <v>569</v>
      </c>
      <c r="L9" s="24">
        <f>L10+L19+L40</f>
        <v>0</v>
      </c>
      <c r="M9" s="24">
        <f>M10+M19+M40</f>
        <v>0</v>
      </c>
      <c r="N9" s="25"/>
    </row>
    <row r="10" ht="13">
      <c r="A10" s="1" t="s">
        <v>55</v>
      </c>
      <c r="C10" s="22" t="s">
        <v>116</v>
      </c>
      <c r="E10" s="23" t="s">
        <v>117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58</v>
      </c>
      <c r="B11" s="1">
        <v>1</v>
      </c>
      <c r="C11" s="26" t="s">
        <v>132</v>
      </c>
      <c r="D11" t="s">
        <v>60</v>
      </c>
      <c r="E11" s="27" t="s">
        <v>133</v>
      </c>
      <c r="F11" s="28" t="s">
        <v>129</v>
      </c>
      <c r="G11" s="29">
        <v>11.199999999999999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63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64</v>
      </c>
      <c r="E12" s="27" t="s">
        <v>60</v>
      </c>
    </row>
    <row r="13" ht="39">
      <c r="A13" s="1" t="s">
        <v>65</v>
      </c>
      <c r="E13" s="33" t="s">
        <v>570</v>
      </c>
    </row>
    <row r="14" ht="312.5">
      <c r="A14" s="1" t="s">
        <v>67</v>
      </c>
      <c r="E14" s="27" t="s">
        <v>135</v>
      </c>
    </row>
    <row r="15">
      <c r="A15" s="1" t="s">
        <v>58</v>
      </c>
      <c r="B15" s="1">
        <v>2</v>
      </c>
      <c r="C15" s="26" t="s">
        <v>140</v>
      </c>
      <c r="D15" t="s">
        <v>60</v>
      </c>
      <c r="E15" s="27" t="s">
        <v>141</v>
      </c>
      <c r="F15" s="28" t="s">
        <v>129</v>
      </c>
      <c r="G15" s="29">
        <v>11.199999999999999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63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64</v>
      </c>
      <c r="E16" s="27" t="s">
        <v>60</v>
      </c>
    </row>
    <row r="17" ht="39">
      <c r="A17" s="1" t="s">
        <v>65</v>
      </c>
      <c r="E17" s="33" t="s">
        <v>570</v>
      </c>
    </row>
    <row r="18" ht="225">
      <c r="A18" s="1" t="s">
        <v>67</v>
      </c>
      <c r="E18" s="27" t="s">
        <v>143</v>
      </c>
    </row>
    <row r="19" ht="13">
      <c r="A19" s="1" t="s">
        <v>55</v>
      </c>
      <c r="C19" s="22" t="s">
        <v>147</v>
      </c>
      <c r="E19" s="23" t="s">
        <v>148</v>
      </c>
      <c r="L19" s="24">
        <f>SUMIFS(L20:L39,A20:A39,"P")</f>
        <v>0</v>
      </c>
      <c r="M19" s="24">
        <f>SUMIFS(M20:M39,A20:A39,"P")</f>
        <v>0</v>
      </c>
      <c r="N19" s="25"/>
    </row>
    <row r="20">
      <c r="A20" s="1" t="s">
        <v>58</v>
      </c>
      <c r="B20" s="1">
        <v>3</v>
      </c>
      <c r="C20" s="26" t="s">
        <v>198</v>
      </c>
      <c r="D20" t="s">
        <v>60</v>
      </c>
      <c r="E20" s="27" t="s">
        <v>199</v>
      </c>
      <c r="F20" s="28" t="s">
        <v>62</v>
      </c>
      <c r="G20" s="29">
        <v>42</v>
      </c>
      <c r="H20" s="28">
        <v>0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63</v>
      </c>
      <c r="O20" s="32">
        <f>M20*AA20</f>
        <v>0</v>
      </c>
      <c r="P20" s="1">
        <v>3</v>
      </c>
      <c r="AA20" s="1">
        <f>IF(P20=1,$O$3,IF(P20=2,$O$4,$O$5))</f>
        <v>0</v>
      </c>
    </row>
    <row r="21">
      <c r="A21" s="1" t="s">
        <v>64</v>
      </c>
      <c r="E21" s="27" t="s">
        <v>60</v>
      </c>
    </row>
    <row r="22" ht="52">
      <c r="A22" s="1" t="s">
        <v>65</v>
      </c>
      <c r="E22" s="33" t="s">
        <v>571</v>
      </c>
    </row>
    <row r="23" ht="75">
      <c r="A23" s="1" t="s">
        <v>67</v>
      </c>
      <c r="E23" s="27" t="s">
        <v>197</v>
      </c>
    </row>
    <row r="24" ht="25">
      <c r="A24" s="1" t="s">
        <v>58</v>
      </c>
      <c r="B24" s="1">
        <v>4</v>
      </c>
      <c r="C24" s="26" t="s">
        <v>213</v>
      </c>
      <c r="D24" t="s">
        <v>60</v>
      </c>
      <c r="E24" s="27" t="s">
        <v>214</v>
      </c>
      <c r="F24" s="28" t="s">
        <v>74</v>
      </c>
      <c r="G24" s="29">
        <v>2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63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64</v>
      </c>
      <c r="E25" s="27" t="s">
        <v>60</v>
      </c>
    </row>
    <row r="26" ht="39">
      <c r="A26" s="1" t="s">
        <v>65</v>
      </c>
      <c r="E26" s="33" t="s">
        <v>167</v>
      </c>
    </row>
    <row r="27" ht="87.5">
      <c r="A27" s="1" t="s">
        <v>67</v>
      </c>
      <c r="E27" s="27" t="s">
        <v>212</v>
      </c>
    </row>
    <row r="28">
      <c r="A28" s="1" t="s">
        <v>58</v>
      </c>
      <c r="B28" s="1">
        <v>5</v>
      </c>
      <c r="C28" s="26" t="s">
        <v>572</v>
      </c>
      <c r="D28" t="s">
        <v>60</v>
      </c>
      <c r="E28" s="27" t="s">
        <v>573</v>
      </c>
      <c r="F28" s="28" t="s">
        <v>62</v>
      </c>
      <c r="G28" s="29">
        <v>42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63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64</v>
      </c>
      <c r="E29" s="27" t="s">
        <v>60</v>
      </c>
    </row>
    <row r="30" ht="52">
      <c r="A30" s="1" t="s">
        <v>65</v>
      </c>
      <c r="E30" s="33" t="s">
        <v>571</v>
      </c>
    </row>
    <row r="31" ht="75">
      <c r="A31" s="1" t="s">
        <v>67</v>
      </c>
      <c r="E31" s="27" t="s">
        <v>574</v>
      </c>
    </row>
    <row r="32" ht="25">
      <c r="A32" s="1" t="s">
        <v>58</v>
      </c>
      <c r="B32" s="1">
        <v>6</v>
      </c>
      <c r="C32" s="26" t="s">
        <v>575</v>
      </c>
      <c r="D32" t="s">
        <v>60</v>
      </c>
      <c r="E32" s="27" t="s">
        <v>576</v>
      </c>
      <c r="F32" s="28" t="s">
        <v>74</v>
      </c>
      <c r="G32" s="29">
        <v>1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63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64</v>
      </c>
      <c r="E33" s="27" t="s">
        <v>60</v>
      </c>
    </row>
    <row r="34" ht="39">
      <c r="A34" s="1" t="s">
        <v>65</v>
      </c>
      <c r="E34" s="33" t="s">
        <v>79</v>
      </c>
    </row>
    <row r="35" ht="100">
      <c r="A35" s="1" t="s">
        <v>67</v>
      </c>
      <c r="E35" s="27" t="s">
        <v>577</v>
      </c>
    </row>
    <row r="36">
      <c r="A36" s="1" t="s">
        <v>58</v>
      </c>
      <c r="B36" s="1">
        <v>7</v>
      </c>
      <c r="C36" s="26" t="s">
        <v>578</v>
      </c>
      <c r="D36" t="s">
        <v>60</v>
      </c>
      <c r="E36" s="27" t="s">
        <v>96</v>
      </c>
      <c r="F36" s="28" t="s">
        <v>74</v>
      </c>
      <c r="G36" s="29">
        <v>1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63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64</v>
      </c>
      <c r="E37" s="27" t="s">
        <v>60</v>
      </c>
    </row>
    <row r="38" ht="39">
      <c r="A38" s="1" t="s">
        <v>65</v>
      </c>
      <c r="E38" s="33" t="s">
        <v>79</v>
      </c>
    </row>
    <row r="39" ht="87.5">
      <c r="A39" s="1" t="s">
        <v>67</v>
      </c>
      <c r="E39" s="27" t="s">
        <v>579</v>
      </c>
    </row>
    <row r="40" ht="13">
      <c r="A40" s="1" t="s">
        <v>55</v>
      </c>
      <c r="C40" s="22" t="s">
        <v>375</v>
      </c>
      <c r="E40" s="23" t="s">
        <v>580</v>
      </c>
      <c r="L40" s="24">
        <f>SUMIFS(L41:L48,A41:A48,"P")</f>
        <v>0</v>
      </c>
      <c r="M40" s="24">
        <f>SUMIFS(M41:M48,A41:A48,"P")</f>
        <v>0</v>
      </c>
      <c r="N40" s="25"/>
    </row>
    <row r="41">
      <c r="A41" s="1" t="s">
        <v>58</v>
      </c>
      <c r="B41" s="1">
        <v>8</v>
      </c>
      <c r="C41" s="26" t="s">
        <v>581</v>
      </c>
      <c r="D41" t="s">
        <v>60</v>
      </c>
      <c r="E41" s="27" t="s">
        <v>582</v>
      </c>
      <c r="F41" s="28" t="s">
        <v>62</v>
      </c>
      <c r="G41" s="29">
        <v>42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63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64</v>
      </c>
      <c r="E42" s="27" t="s">
        <v>60</v>
      </c>
    </row>
    <row r="43" ht="52">
      <c r="A43" s="1" t="s">
        <v>65</v>
      </c>
      <c r="E43" s="33" t="s">
        <v>583</v>
      </c>
    </row>
    <row r="44" ht="100">
      <c r="A44" s="1" t="s">
        <v>67</v>
      </c>
      <c r="E44" s="27" t="s">
        <v>386</v>
      </c>
    </row>
    <row r="45" ht="25">
      <c r="A45" s="1" t="s">
        <v>58</v>
      </c>
      <c r="B45" s="1">
        <v>9</v>
      </c>
      <c r="C45" s="26" t="s">
        <v>584</v>
      </c>
      <c r="D45" t="s">
        <v>60</v>
      </c>
      <c r="E45" s="27" t="s">
        <v>585</v>
      </c>
      <c r="F45" s="28" t="s">
        <v>74</v>
      </c>
      <c r="G45" s="29">
        <v>1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63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64</v>
      </c>
      <c r="E46" s="27" t="s">
        <v>60</v>
      </c>
    </row>
    <row r="47" ht="39">
      <c r="A47" s="1" t="s">
        <v>65</v>
      </c>
      <c r="E47" s="33" t="s">
        <v>79</v>
      </c>
    </row>
    <row r="48" ht="125">
      <c r="A48" s="1" t="s">
        <v>67</v>
      </c>
      <c r="E48" s="27" t="s">
        <v>586</v>
      </c>
    </row>
  </sheetData>
  <sheetProtection sheet="1" objects="1" scenarios="1" spinCount="100000" saltValue="UhRjcF2DlvpOP/mPB/M9N1qlqIx9v68YtE77ddXCIJLy7e2LAa75GfNS7DQ5GM4DnSVXDQe34WOmVhic7Qvn8w==" hashValue="orL8WFIx+mRBVqaVJtV29Z5q9FLSFVie+WlpX9xjOtwzMm0cj3695/vsIg4Yq8Kgz2oMWrftUIkQE3i2LCeXaw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31</v>
      </c>
      <c r="B3" s="17" t="s">
        <v>32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33</v>
      </c>
      <c r="B4" s="17" t="s">
        <v>34</v>
      </c>
      <c r="C4" s="18" t="s">
        <v>26</v>
      </c>
      <c r="D4" s="1"/>
      <c r="E4" s="17" t="s">
        <v>27</v>
      </c>
      <c r="F4" s="1"/>
      <c r="G4" s="1"/>
      <c r="H4" s="1"/>
      <c r="O4">
        <v>0.12</v>
      </c>
      <c r="P4">
        <v>2</v>
      </c>
    </row>
    <row r="5">
      <c r="A5" s="9" t="s">
        <v>35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41</v>
      </c>
      <c r="H5" s="9" t="s">
        <v>42</v>
      </c>
      <c r="I5" s="9" t="s">
        <v>43</v>
      </c>
      <c r="J5" s="21"/>
      <c r="K5" s="21"/>
      <c r="L5" s="9" t="s">
        <v>44</v>
      </c>
      <c r="M5" s="21"/>
      <c r="N5" s="9" t="s">
        <v>45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46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47</v>
      </c>
      <c r="K7" s="9" t="s">
        <v>48</v>
      </c>
      <c r="L7" s="9" t="s">
        <v>47</v>
      </c>
      <c r="M7" s="9" t="s">
        <v>48</v>
      </c>
      <c r="N7" s="9"/>
      <c r="S7" s="1" t="s">
        <v>49</v>
      </c>
      <c r="T7">
        <f>COUNTIFS(L8:L51,"=0",A8:A51,"P")+COUNTIFS(L8:L51,"",A8:A51,"P")+SUM(Q8:Q51)</f>
        <v>0</v>
      </c>
    </row>
    <row r="8" ht="13">
      <c r="A8" s="1" t="s">
        <v>50</v>
      </c>
      <c r="C8" s="22" t="s">
        <v>587</v>
      </c>
      <c r="E8" s="23" t="s">
        <v>29</v>
      </c>
      <c r="L8" s="24">
        <f>L9+L22</f>
        <v>0</v>
      </c>
      <c r="M8" s="24">
        <f>M9+M22</f>
        <v>0</v>
      </c>
      <c r="N8" s="25"/>
    </row>
    <row r="9" ht="13">
      <c r="A9" s="1" t="s">
        <v>55</v>
      </c>
      <c r="C9" s="22" t="s">
        <v>116</v>
      </c>
      <c r="E9" s="23" t="s">
        <v>588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58</v>
      </c>
      <c r="B10" s="1">
        <v>1</v>
      </c>
      <c r="C10" s="26" t="s">
        <v>589</v>
      </c>
      <c r="D10" t="s">
        <v>60</v>
      </c>
      <c r="E10" s="27" t="s">
        <v>590</v>
      </c>
      <c r="F10" s="28" t="s">
        <v>111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591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64</v>
      </c>
      <c r="E11" s="27" t="s">
        <v>592</v>
      </c>
    </row>
    <row r="12" ht="39">
      <c r="A12" s="1" t="s">
        <v>65</v>
      </c>
      <c r="E12" s="33" t="s">
        <v>593</v>
      </c>
    </row>
    <row r="13" ht="137.5">
      <c r="A13" s="1" t="s">
        <v>67</v>
      </c>
      <c r="E13" s="27" t="s">
        <v>594</v>
      </c>
    </row>
    <row r="14">
      <c r="A14" s="1" t="s">
        <v>58</v>
      </c>
      <c r="B14" s="1">
        <v>2</v>
      </c>
      <c r="C14" s="26" t="s">
        <v>595</v>
      </c>
      <c r="D14" t="s">
        <v>60</v>
      </c>
      <c r="E14" s="27" t="s">
        <v>596</v>
      </c>
      <c r="F14" s="28" t="s">
        <v>111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591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64</v>
      </c>
      <c r="E15" s="27" t="s">
        <v>592</v>
      </c>
    </row>
    <row r="16" ht="39">
      <c r="A16" s="1" t="s">
        <v>65</v>
      </c>
      <c r="E16" s="33" t="s">
        <v>593</v>
      </c>
    </row>
    <row r="17" ht="87.5">
      <c r="A17" s="1" t="s">
        <v>67</v>
      </c>
      <c r="E17" s="27" t="s">
        <v>597</v>
      </c>
    </row>
    <row r="18">
      <c r="A18" s="1" t="s">
        <v>58</v>
      </c>
      <c r="B18" s="1">
        <v>3</v>
      </c>
      <c r="C18" s="26" t="s">
        <v>598</v>
      </c>
      <c r="D18" t="s">
        <v>60</v>
      </c>
      <c r="E18" s="27" t="s">
        <v>599</v>
      </c>
      <c r="F18" s="28" t="s">
        <v>111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591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64</v>
      </c>
      <c r="E19" s="27" t="s">
        <v>592</v>
      </c>
    </row>
    <row r="20" ht="39">
      <c r="A20" s="1" t="s">
        <v>65</v>
      </c>
      <c r="E20" s="33" t="s">
        <v>593</v>
      </c>
    </row>
    <row r="21" ht="87.5">
      <c r="A21" s="1" t="s">
        <v>67</v>
      </c>
      <c r="E21" s="27" t="s">
        <v>600</v>
      </c>
    </row>
    <row r="22" ht="13">
      <c r="A22" s="1" t="s">
        <v>55</v>
      </c>
      <c r="C22" s="22" t="s">
        <v>491</v>
      </c>
      <c r="E22" s="23" t="s">
        <v>108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58</v>
      </c>
      <c r="B23" s="1">
        <v>4</v>
      </c>
      <c r="C23" s="26" t="s">
        <v>601</v>
      </c>
      <c r="D23" t="s">
        <v>60</v>
      </c>
      <c r="E23" s="27" t="s">
        <v>602</v>
      </c>
      <c r="F23" s="28" t="s">
        <v>111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591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64</v>
      </c>
      <c r="E24" s="27" t="s">
        <v>603</v>
      </c>
    </row>
    <row r="25" ht="39">
      <c r="A25" s="1" t="s">
        <v>65</v>
      </c>
      <c r="E25" s="33" t="s">
        <v>593</v>
      </c>
    </row>
    <row r="26" ht="87.5">
      <c r="A26" s="1" t="s">
        <v>67</v>
      </c>
      <c r="E26" s="27" t="s">
        <v>604</v>
      </c>
    </row>
    <row r="27">
      <c r="A27" s="1" t="s">
        <v>58</v>
      </c>
      <c r="B27" s="1">
        <v>5</v>
      </c>
      <c r="C27" s="26" t="s">
        <v>605</v>
      </c>
      <c r="D27" t="s">
        <v>60</v>
      </c>
      <c r="E27" s="27" t="s">
        <v>606</v>
      </c>
      <c r="F27" s="28" t="s">
        <v>111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591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64</v>
      </c>
      <c r="E28" s="27" t="s">
        <v>607</v>
      </c>
    </row>
    <row r="29" ht="39">
      <c r="A29" s="1" t="s">
        <v>65</v>
      </c>
      <c r="E29" s="33" t="s">
        <v>593</v>
      </c>
    </row>
    <row r="30" ht="75">
      <c r="A30" s="1" t="s">
        <v>67</v>
      </c>
      <c r="E30" s="27" t="s">
        <v>608</v>
      </c>
    </row>
    <row r="31">
      <c r="A31" s="1" t="s">
        <v>58</v>
      </c>
      <c r="B31" s="1">
        <v>6</v>
      </c>
      <c r="C31" s="26" t="s">
        <v>609</v>
      </c>
      <c r="D31" t="s">
        <v>60</v>
      </c>
      <c r="E31" s="27" t="s">
        <v>610</v>
      </c>
      <c r="F31" s="28" t="s">
        <v>111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591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64</v>
      </c>
      <c r="E32" s="27" t="s">
        <v>611</v>
      </c>
    </row>
    <row r="33" ht="39">
      <c r="A33" s="1" t="s">
        <v>65</v>
      </c>
      <c r="E33" s="33" t="s">
        <v>593</v>
      </c>
    </row>
    <row r="34" ht="87.5">
      <c r="A34" s="1" t="s">
        <v>67</v>
      </c>
      <c r="E34" s="27" t="s">
        <v>612</v>
      </c>
    </row>
    <row r="35">
      <c r="A35" s="1" t="s">
        <v>58</v>
      </c>
      <c r="B35" s="1">
        <v>7</v>
      </c>
      <c r="C35" s="26" t="s">
        <v>613</v>
      </c>
      <c r="D35" t="s">
        <v>60</v>
      </c>
      <c r="E35" s="27" t="s">
        <v>614</v>
      </c>
      <c r="F35" s="28" t="s">
        <v>111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591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64</v>
      </c>
      <c r="E36" s="27" t="s">
        <v>615</v>
      </c>
    </row>
    <row r="37" ht="39">
      <c r="A37" s="1" t="s">
        <v>65</v>
      </c>
      <c r="E37" s="33" t="s">
        <v>616</v>
      </c>
    </row>
    <row r="38" ht="112.5">
      <c r="A38" s="1" t="s">
        <v>67</v>
      </c>
      <c r="E38" s="27" t="s">
        <v>617</v>
      </c>
    </row>
    <row r="39">
      <c r="A39" s="1" t="s">
        <v>58</v>
      </c>
      <c r="B39" s="1">
        <v>8</v>
      </c>
      <c r="C39" s="26" t="s">
        <v>618</v>
      </c>
      <c r="D39" t="s">
        <v>60</v>
      </c>
      <c r="E39" s="27" t="s">
        <v>619</v>
      </c>
      <c r="F39" s="28" t="s">
        <v>74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591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64</v>
      </c>
      <c r="E40" s="27" t="s">
        <v>620</v>
      </c>
    </row>
    <row r="41" ht="39">
      <c r="A41" s="1" t="s">
        <v>65</v>
      </c>
      <c r="E41" s="33" t="s">
        <v>621</v>
      </c>
    </row>
    <row r="42" ht="125">
      <c r="A42" s="1" t="s">
        <v>67</v>
      </c>
      <c r="E42" s="27" t="s">
        <v>622</v>
      </c>
    </row>
    <row r="43">
      <c r="A43" s="1" t="s">
        <v>58</v>
      </c>
      <c r="B43" s="1">
        <v>9</v>
      </c>
      <c r="C43" s="26" t="s">
        <v>623</v>
      </c>
      <c r="D43" t="s">
        <v>60</v>
      </c>
      <c r="E43" s="27" t="s">
        <v>624</v>
      </c>
      <c r="F43" s="28" t="s">
        <v>111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591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64</v>
      </c>
      <c r="E44" s="27" t="s">
        <v>625</v>
      </c>
    </row>
    <row r="45" ht="39">
      <c r="A45" s="1" t="s">
        <v>65</v>
      </c>
      <c r="E45" s="33" t="s">
        <v>593</v>
      </c>
    </row>
    <row r="46" ht="25">
      <c r="A46" s="1" t="s">
        <v>67</v>
      </c>
      <c r="E46" s="27" t="s">
        <v>626</v>
      </c>
    </row>
    <row r="47">
      <c r="A47" s="1" t="s">
        <v>58</v>
      </c>
      <c r="B47" s="1">
        <v>10</v>
      </c>
      <c r="C47" s="26" t="s">
        <v>627</v>
      </c>
      <c r="D47" t="s">
        <v>60</v>
      </c>
      <c r="E47" s="27" t="s">
        <v>628</v>
      </c>
      <c r="F47" s="28" t="s">
        <v>111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591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64</v>
      </c>
      <c r="E48" s="27" t="s">
        <v>625</v>
      </c>
    </row>
    <row r="49" ht="39">
      <c r="A49" s="1" t="s">
        <v>65</v>
      </c>
      <c r="E49" s="33" t="s">
        <v>593</v>
      </c>
    </row>
    <row r="50" ht="50">
      <c r="A50" s="1" t="s">
        <v>67</v>
      </c>
      <c r="E50" s="27" t="s">
        <v>629</v>
      </c>
    </row>
  </sheetData>
  <sheetProtection sheet="1" objects="1" scenarios="1" spinCount="100000" saltValue="qRppPeZUE33U+aDpvRQKahT93ozAqPAzc2RLKmcer2RArRSF9UPUxYDsM0Bmj+62pauy8WFkQm5dfeoIpiw0qw==" hashValue="Q2ktFz0myrInxVtJAvyWDfawpyxfRqVGkdW7i0JoEO60Z/10PiOuesf5sSK5adae3fXTIG1oCDJ79iqdsIsxGg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2024-09-05T06:52:45Z</dcterms:created>
  <dcterms:modified xsi:type="dcterms:W3CDTF">2024-09-05T06:52:48Z</dcterms:modified>
</cp:coreProperties>
</file>